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730" windowHeight="9675" firstSheet="67" activeTab="71"/>
  </bookViews>
  <sheets>
    <sheet name="111 01 01 001 01" sheetId="140" r:id="rId1"/>
    <sheet name="138 02 01 004 02" sheetId="141" r:id="rId2"/>
    <sheet name="133 02 01 04 01" sheetId="142" r:id="rId3"/>
    <sheet name="131 03 01 001 02" sheetId="143" r:id="rId4"/>
    <sheet name="131 03 02 001 02" sheetId="144" r:id="rId5"/>
    <sheet name="183 03 03 001 03" sheetId="145" r:id="rId6"/>
    <sheet name="135 03 04 020 04" sheetId="146" r:id="rId7"/>
    <sheet name="132 03 07 038 01" sheetId="147" r:id="rId8"/>
    <sheet name="184 03 06 038 03" sheetId="148" r:id="rId9"/>
    <sheet name="132 04 01 001 05" sheetId="149" r:id="rId10"/>
    <sheet name="132 04 02 001 04" sheetId="150" r:id="rId11"/>
    <sheet name="132 04 02 038 05" sheetId="151" r:id="rId12"/>
    <sheet name="132 04 02 009 10" sheetId="152" r:id="rId13"/>
    <sheet name="132 04 02 009 12" sheetId="153" r:id="rId14"/>
    <sheet name="132 04 02 009 13" sheetId="154" r:id="rId15"/>
    <sheet name="132 04 02 009 14" sheetId="155" r:id="rId16"/>
    <sheet name="172 04 02 009 07" sheetId="156" r:id="rId17"/>
    <sheet name="172 04 02 008 08" sheetId="157" r:id="rId18"/>
    <sheet name="172 04 02 008 09" sheetId="158" r:id="rId19"/>
    <sheet name="242 04 03 028 04" sheetId="159" r:id="rId20"/>
    <sheet name="242 04 03 028 01" sheetId="160" r:id="rId21"/>
    <sheet name="241 04 04 034 01" sheetId="161" r:id="rId22"/>
    <sheet name="171 04 05 026 05" sheetId="162" r:id="rId23"/>
    <sheet name="171 04 06 026 05" sheetId="163" r:id="rId24"/>
    <sheet name="171 04 07 026 05" sheetId="164" r:id="rId25"/>
    <sheet name="171 04 08 026 05" sheetId="165" r:id="rId26"/>
    <sheet name="171 04 09 026 05" sheetId="166" r:id="rId27"/>
    <sheet name="171 04 10 026 05" sheetId="167" r:id="rId28"/>
    <sheet name="171 04 11 026 05" sheetId="168" r:id="rId29"/>
    <sheet name="267 04 02 027 05" sheetId="211" r:id="rId30"/>
    <sheet name="151 05 01 038 04" sheetId="169" r:id="rId31"/>
    <sheet name="152 05 03 038 06" sheetId="170" r:id="rId32"/>
    <sheet name="152 05 04 038 08" sheetId="171" r:id="rId33"/>
    <sheet name="181 05 05 038 02" sheetId="172" r:id="rId34"/>
    <sheet name="152 05 06 038 09" sheetId="173" r:id="rId35"/>
    <sheet name="134 06 01 016 01" sheetId="174" r:id="rId36"/>
    <sheet name="134 06 02 016 05" sheetId="175" r:id="rId37"/>
    <sheet name="134 06 04 016 08" sheetId="176" r:id="rId38"/>
    <sheet name="134 06 05 016 09" sheetId="177" r:id="rId39"/>
    <sheet name="134 06 10 016 10" sheetId="178" r:id="rId40"/>
    <sheet name="226 07 01 019 01" sheetId="179" r:id="rId41"/>
    <sheet name="226 07 02 019 03" sheetId="180" r:id="rId42"/>
    <sheet name="226 07 03 019 04" sheetId="181" r:id="rId43"/>
    <sheet name="226 07 04 019 09" sheetId="182" r:id="rId44"/>
    <sheet name="226 07 05 019 06" sheetId="183" r:id="rId45"/>
    <sheet name="226 07 07 019 12" sheetId="184" r:id="rId46"/>
    <sheet name="226 07 08 019 07" sheetId="185" r:id="rId47"/>
    <sheet name="226 07 09 019 02" sheetId="186" r:id="rId48"/>
    <sheet name="222 08 01 017 01" sheetId="187" r:id="rId49"/>
    <sheet name="222 08 03 017 07" sheetId="188" r:id="rId50"/>
    <sheet name="222 08 04 017 06" sheetId="189" r:id="rId51"/>
    <sheet name="216 08 05 036 07" sheetId="190" r:id="rId52"/>
    <sheet name="222 08 06 017 10" sheetId="191" r:id="rId53"/>
    <sheet name="271 09 01 027 01" sheetId="192" r:id="rId54"/>
    <sheet name="271 09 01 027 04" sheetId="193" r:id="rId55"/>
    <sheet name="269 09 01 027 03" sheetId="194" r:id="rId56"/>
    <sheet name="231 09 03 027 02" sheetId="195" r:id="rId57"/>
    <sheet name="311 10 01 032 01" sheetId="196" r:id="rId58"/>
    <sheet name="311 10 02 032 07" sheetId="197" r:id="rId59"/>
    <sheet name="311 10 02 032 08" sheetId="198" r:id="rId60"/>
    <sheet name="311 10 02 032 09" sheetId="199" r:id="rId61"/>
    <sheet name="323 10 02 32 02" sheetId="209" r:id="rId62"/>
    <sheet name="393 10 02 032 03" sheetId="210" r:id="rId63"/>
    <sheet name="171 11 01 021 01" sheetId="200" r:id="rId64"/>
    <sheet name="171 11 02 021 04" sheetId="201" r:id="rId65"/>
    <sheet name="171 11 02 021 08" sheetId="202" r:id="rId66"/>
    <sheet name="171 11 03 022 02" sheetId="203" r:id="rId67"/>
    <sheet name="185 12 01 038 10" sheetId="204" r:id="rId68"/>
    <sheet name="185 12 02 038 11" sheetId="205" r:id="rId69"/>
    <sheet name="185 12 03 038 12" sheetId="206" r:id="rId70"/>
    <sheet name="185 12 04 038 13" sheetId="207" r:id="rId71"/>
    <sheet name="SEGUIMIENTO" sheetId="208" r:id="rId72"/>
  </sheets>
  <calcPr calcId="145621"/>
</workbook>
</file>

<file path=xl/calcChain.xml><?xml version="1.0" encoding="utf-8"?>
<calcChain xmlns="http://schemas.openxmlformats.org/spreadsheetml/2006/main">
  <c r="V19" i="172" l="1"/>
  <c r="V20" i="172"/>
  <c r="V21" i="172"/>
  <c r="V22" i="172"/>
  <c r="V23" i="172"/>
  <c r="V24" i="172"/>
  <c r="V18" i="172"/>
  <c r="V19" i="150"/>
  <c r="V20" i="150"/>
  <c r="V21" i="150"/>
  <c r="V22" i="150"/>
  <c r="V23" i="150"/>
  <c r="V18" i="150"/>
  <c r="V21" i="192" l="1"/>
  <c r="V22" i="192"/>
  <c r="V23" i="192"/>
  <c r="V24" i="192"/>
  <c r="V25" i="192"/>
  <c r="V26" i="192"/>
  <c r="V28" i="192"/>
  <c r="V30" i="192"/>
  <c r="V31" i="192"/>
  <c r="V20" i="186" l="1"/>
  <c r="V21" i="186"/>
  <c r="V24" i="186"/>
  <c r="V19" i="186"/>
  <c r="V20" i="185"/>
  <c r="V21" i="185"/>
  <c r="V22" i="185"/>
  <c r="V23" i="185"/>
  <c r="V24" i="185"/>
  <c r="V25" i="185"/>
  <c r="V27" i="185"/>
  <c r="V19" i="185"/>
  <c r="V20" i="184"/>
  <c r="V21" i="184"/>
  <c r="V22" i="184"/>
  <c r="V23" i="184"/>
  <c r="V25" i="184"/>
  <c r="V19" i="184"/>
  <c r="V20" i="183"/>
  <c r="V21" i="183"/>
  <c r="V22" i="183"/>
  <c r="V23" i="183"/>
  <c r="V26" i="183"/>
  <c r="V19" i="183"/>
  <c r="V20" i="182"/>
  <c r="V21" i="182"/>
  <c r="V23" i="182"/>
  <c r="V19" i="182"/>
  <c r="V20" i="181"/>
  <c r="V21" i="181"/>
  <c r="V22" i="181"/>
  <c r="V23" i="181"/>
  <c r="V24" i="181"/>
  <c r="V25" i="181"/>
  <c r="V26" i="181"/>
  <c r="V19" i="181"/>
  <c r="V20" i="180"/>
  <c r="V21" i="180"/>
  <c r="V22" i="180"/>
  <c r="V23" i="180"/>
  <c r="V24" i="180"/>
  <c r="V25" i="180"/>
  <c r="V27" i="180"/>
  <c r="V19" i="180"/>
  <c r="V20" i="179"/>
  <c r="V21" i="179"/>
  <c r="V25" i="179"/>
  <c r="V19" i="179"/>
  <c r="V20" i="195" l="1"/>
  <c r="V21" i="195"/>
  <c r="V22" i="195"/>
  <c r="V23" i="195"/>
  <c r="V24" i="195"/>
  <c r="V25" i="195"/>
  <c r="V26" i="195"/>
  <c r="V27" i="195"/>
  <c r="V28" i="195"/>
  <c r="V19" i="195"/>
  <c r="V19" i="194"/>
  <c r="V20" i="194"/>
  <c r="V21" i="194"/>
  <c r="V22" i="194"/>
  <c r="V23" i="194"/>
  <c r="V24" i="194"/>
  <c r="V25" i="194"/>
  <c r="V26" i="194"/>
  <c r="V18" i="194"/>
  <c r="U20" i="193"/>
  <c r="U21" i="193"/>
  <c r="U22" i="193"/>
  <c r="U25" i="193"/>
  <c r="U26" i="193"/>
  <c r="U19" i="193"/>
  <c r="V20" i="191"/>
  <c r="V21" i="191"/>
  <c r="V22" i="191"/>
  <c r="V23" i="191"/>
  <c r="V24" i="191"/>
  <c r="V25" i="191"/>
  <c r="V19" i="191"/>
  <c r="V20" i="190"/>
  <c r="V21" i="190"/>
  <c r="V22" i="190"/>
  <c r="V23" i="190"/>
  <c r="V24" i="190"/>
  <c r="V25" i="190"/>
  <c r="V26" i="190"/>
  <c r="V29" i="190"/>
  <c r="V19" i="190"/>
  <c r="V20" i="189"/>
  <c r="V21" i="189"/>
  <c r="V22" i="189"/>
  <c r="V23" i="189"/>
  <c r="V24" i="189"/>
  <c r="V25" i="189"/>
  <c r="V26" i="189"/>
  <c r="V27" i="189"/>
  <c r="V19" i="189"/>
  <c r="V20" i="188"/>
  <c r="V21" i="188"/>
  <c r="V22" i="188"/>
  <c r="V23" i="188"/>
  <c r="V24" i="188"/>
  <c r="V25" i="188"/>
  <c r="V27" i="188"/>
  <c r="V28" i="188"/>
  <c r="V34" i="188"/>
  <c r="V35" i="188"/>
  <c r="V36" i="188"/>
  <c r="V37" i="188"/>
  <c r="V38" i="188"/>
  <c r="V39" i="188"/>
  <c r="V40" i="188"/>
  <c r="V41" i="188"/>
  <c r="V43" i="188"/>
  <c r="V44" i="188"/>
  <c r="V45" i="188"/>
  <c r="V19" i="188"/>
  <c r="V19" i="187"/>
  <c r="V20" i="187"/>
  <c r="V21" i="187"/>
  <c r="V22" i="187"/>
  <c r="V23" i="187"/>
  <c r="V24" i="187"/>
  <c r="V25" i="187"/>
  <c r="V26" i="187"/>
  <c r="V18" i="187"/>
  <c r="V20" i="148"/>
  <c r="V22" i="148"/>
  <c r="V24" i="148"/>
  <c r="V26" i="148"/>
  <c r="V27" i="148"/>
  <c r="V28" i="148"/>
  <c r="V29" i="148"/>
  <c r="V30" i="148"/>
  <c r="V31" i="148"/>
  <c r="V33" i="148"/>
  <c r="V34" i="148"/>
  <c r="V35" i="148"/>
  <c r="V18" i="148"/>
  <c r="V19" i="147"/>
  <c r="V20" i="147"/>
  <c r="V22" i="147"/>
  <c r="V18" i="147"/>
  <c r="V19" i="146"/>
  <c r="V20" i="146"/>
  <c r="V21" i="146"/>
  <c r="V22" i="146"/>
  <c r="V23" i="146"/>
  <c r="V24" i="146"/>
  <c r="V25" i="146"/>
  <c r="V26" i="146"/>
  <c r="V28" i="146"/>
  <c r="V18" i="146"/>
  <c r="V19" i="145"/>
  <c r="V20" i="145"/>
  <c r="V21" i="145"/>
  <c r="V22" i="145"/>
  <c r="V23" i="145"/>
  <c r="V24" i="145"/>
  <c r="V25" i="145"/>
  <c r="V26" i="145"/>
  <c r="V27" i="145"/>
  <c r="V18" i="145"/>
  <c r="V19" i="144"/>
  <c r="V20" i="144"/>
  <c r="V23" i="144"/>
  <c r="V18" i="144"/>
  <c r="V19" i="143"/>
  <c r="V20" i="143"/>
  <c r="V21" i="143"/>
  <c r="V22" i="143"/>
  <c r="V23" i="143"/>
  <c r="V24" i="143"/>
  <c r="V25" i="143"/>
  <c r="V27" i="143"/>
  <c r="V18" i="143"/>
  <c r="V18" i="171"/>
  <c r="V19" i="171"/>
  <c r="V20" i="171"/>
  <c r="V21" i="171"/>
  <c r="V22" i="171"/>
  <c r="V23" i="171"/>
  <c r="V24" i="171"/>
  <c r="V25" i="171"/>
  <c r="V26" i="171"/>
  <c r="V28" i="171"/>
  <c r="V29" i="171"/>
  <c r="V17" i="171"/>
  <c r="V20" i="170"/>
  <c r="V21" i="170"/>
  <c r="V22" i="170"/>
  <c r="V23" i="170"/>
  <c r="V24" i="170"/>
  <c r="V25" i="170"/>
  <c r="V26" i="170"/>
  <c r="V27" i="170"/>
  <c r="V19" i="170"/>
  <c r="V20" i="169"/>
  <c r="V21" i="169"/>
  <c r="V22" i="169"/>
  <c r="V23" i="169"/>
  <c r="V24" i="169"/>
  <c r="V25" i="169"/>
  <c r="V27" i="169"/>
  <c r="V19" i="169"/>
  <c r="V20" i="168"/>
  <c r="V21" i="168"/>
  <c r="V22" i="168"/>
  <c r="V23" i="168"/>
  <c r="V24" i="168"/>
  <c r="V25" i="168"/>
  <c r="V26" i="168"/>
  <c r="V19" i="168"/>
  <c r="V20" i="167"/>
  <c r="V21" i="167"/>
  <c r="V22" i="167"/>
  <c r="V23" i="167"/>
  <c r="V24" i="167"/>
  <c r="V25" i="167"/>
  <c r="V26" i="167"/>
  <c r="V27" i="167"/>
  <c r="V28" i="167"/>
  <c r="V19" i="167"/>
  <c r="V20" i="166"/>
  <c r="V21" i="166"/>
  <c r="V22" i="166"/>
  <c r="V23" i="166"/>
  <c r="V24" i="166"/>
  <c r="V19" i="166"/>
  <c r="V20" i="165"/>
  <c r="V21" i="165"/>
  <c r="V22" i="165"/>
  <c r="V23" i="165"/>
  <c r="V24" i="165"/>
  <c r="V25" i="165"/>
  <c r="V26" i="165"/>
  <c r="V19" i="165"/>
  <c r="V20" i="164"/>
  <c r="V21" i="164"/>
  <c r="V22" i="164"/>
  <c r="V23" i="164"/>
  <c r="V24" i="164"/>
  <c r="V25" i="164"/>
  <c r="V26" i="164"/>
  <c r="V19" i="164"/>
  <c r="V20" i="163"/>
  <c r="V21" i="163"/>
  <c r="V22" i="163"/>
  <c r="V23" i="163"/>
  <c r="V24" i="163"/>
  <c r="V25" i="163"/>
  <c r="V26" i="163"/>
  <c r="V19" i="163"/>
  <c r="V20" i="162"/>
  <c r="V21" i="162"/>
  <c r="V22" i="162"/>
  <c r="V23" i="162"/>
  <c r="V24" i="162"/>
  <c r="V25" i="162"/>
  <c r="V26" i="162"/>
  <c r="V19" i="162"/>
  <c r="V19" i="161"/>
  <c r="V20" i="161"/>
  <c r="V21" i="161"/>
  <c r="V22" i="161"/>
  <c r="V23" i="161"/>
  <c r="V24" i="161"/>
  <c r="V25" i="161"/>
  <c r="V26" i="161"/>
  <c r="V18" i="161"/>
  <c r="V20" i="160"/>
  <c r="V21" i="160"/>
  <c r="V22" i="160"/>
  <c r="V19" i="160"/>
  <c r="V20" i="159"/>
  <c r="V21" i="159"/>
  <c r="V22" i="159"/>
  <c r="V23" i="159"/>
  <c r="V24" i="159"/>
  <c r="V19" i="159"/>
  <c r="V20" i="158"/>
  <c r="V21" i="158"/>
  <c r="V22" i="158"/>
  <c r="V23" i="158"/>
  <c r="V24" i="158"/>
  <c r="V25" i="158"/>
  <c r="V26" i="158"/>
  <c r="V19" i="158"/>
  <c r="V20" i="157"/>
  <c r="V21" i="157"/>
  <c r="V22" i="157"/>
  <c r="V23" i="157"/>
  <c r="V24" i="157"/>
  <c r="V25" i="157"/>
  <c r="V26" i="157"/>
  <c r="V27" i="157"/>
  <c r="V28" i="157"/>
  <c r="V19" i="157"/>
  <c r="V20" i="156"/>
  <c r="V21" i="156"/>
  <c r="V22" i="156"/>
  <c r="V23" i="156"/>
  <c r="V24" i="156"/>
  <c r="V25" i="156"/>
  <c r="V26" i="156"/>
  <c r="V19" i="156"/>
  <c r="U20" i="155"/>
  <c r="U19" i="155"/>
  <c r="V20" i="154"/>
  <c r="V21" i="154"/>
  <c r="V22" i="154"/>
  <c r="V23" i="154"/>
  <c r="V24" i="154"/>
  <c r="V25" i="154"/>
  <c r="V19" i="154"/>
  <c r="V20" i="153"/>
  <c r="V21" i="153"/>
  <c r="V22" i="153"/>
  <c r="V23" i="153"/>
  <c r="V24" i="153"/>
  <c r="V25" i="153"/>
  <c r="V19" i="153"/>
  <c r="W20" i="152"/>
  <c r="W21" i="152"/>
  <c r="W22" i="152"/>
  <c r="W23" i="152"/>
  <c r="W24" i="152"/>
  <c r="W25" i="152"/>
  <c r="W19" i="152"/>
  <c r="V20" i="151"/>
  <c r="V21" i="151"/>
  <c r="V23" i="151"/>
  <c r="V24" i="151"/>
  <c r="V25" i="151"/>
  <c r="V26" i="151"/>
  <c r="V27" i="151"/>
  <c r="V19" i="151"/>
  <c r="V18" i="149"/>
  <c r="V19" i="149"/>
  <c r="V20" i="149"/>
  <c r="V21" i="149"/>
  <c r="V22" i="149"/>
  <c r="V23" i="149"/>
  <c r="V24" i="149"/>
  <c r="V25" i="149"/>
  <c r="V26" i="149"/>
  <c r="V27" i="149"/>
  <c r="V28" i="149"/>
  <c r="V29" i="149"/>
  <c r="V30" i="149"/>
  <c r="V31" i="149"/>
  <c r="V32" i="149"/>
  <c r="V34" i="149"/>
  <c r="V35" i="149"/>
  <c r="V17" i="149"/>
  <c r="U29" i="211"/>
  <c r="U20" i="211"/>
  <c r="U21" i="211"/>
  <c r="U23" i="211"/>
  <c r="U24" i="211"/>
  <c r="U25" i="211"/>
  <c r="U26" i="211"/>
  <c r="U27" i="211"/>
  <c r="U19" i="211"/>
  <c r="P29" i="211"/>
  <c r="O29" i="211"/>
  <c r="V20" i="178" l="1"/>
  <c r="V21" i="178"/>
  <c r="V22" i="178"/>
  <c r="V19" i="178"/>
  <c r="V20" i="177"/>
  <c r="V21" i="177"/>
  <c r="V22" i="177"/>
  <c r="V19" i="177"/>
  <c r="V20" i="176"/>
  <c r="V21" i="176"/>
  <c r="V19" i="176"/>
  <c r="V19" i="175"/>
  <c r="V20" i="175"/>
  <c r="V21" i="175"/>
  <c r="V18" i="175"/>
  <c r="V20" i="174"/>
  <c r="V22" i="174"/>
  <c r="V19" i="174"/>
  <c r="V20" i="207"/>
  <c r="V21" i="207"/>
  <c r="V22" i="207"/>
  <c r="V19" i="207"/>
  <c r="V20" i="206"/>
  <c r="V21" i="206"/>
  <c r="V22" i="206"/>
  <c r="V23" i="206"/>
  <c r="V24" i="206"/>
  <c r="V25" i="206"/>
  <c r="V26" i="206"/>
  <c r="V19" i="206"/>
  <c r="V20" i="205"/>
  <c r="V21" i="205"/>
  <c r="V22" i="205"/>
  <c r="V23" i="205"/>
  <c r="V24" i="205"/>
  <c r="V25" i="205"/>
  <c r="V26" i="205"/>
  <c r="V27" i="205"/>
  <c r="V28" i="205"/>
  <c r="V29" i="205"/>
  <c r="V30" i="205"/>
  <c r="V19" i="205"/>
  <c r="V20" i="204"/>
  <c r="V21" i="204"/>
  <c r="V22" i="204"/>
  <c r="V23" i="204"/>
  <c r="V24" i="204"/>
  <c r="V25" i="204"/>
  <c r="V19" i="204"/>
  <c r="W24" i="210" l="1"/>
  <c r="V21" i="210"/>
  <c r="V22" i="210"/>
  <c r="V24" i="210"/>
  <c r="U24" i="209"/>
  <c r="U20" i="209"/>
  <c r="U21" i="209"/>
  <c r="U22" i="209"/>
  <c r="U23" i="209"/>
  <c r="U19" i="209"/>
  <c r="S20" i="209"/>
  <c r="S21" i="209"/>
  <c r="S22" i="209"/>
  <c r="S23" i="209"/>
  <c r="S24" i="209"/>
  <c r="S19" i="209"/>
  <c r="R20" i="209"/>
  <c r="R21" i="209"/>
  <c r="R22" i="209"/>
  <c r="R23" i="209"/>
  <c r="R24" i="209"/>
  <c r="R19" i="209"/>
  <c r="Q20" i="209"/>
  <c r="Q21" i="209"/>
  <c r="Q22" i="209"/>
  <c r="Q23" i="209"/>
  <c r="Q24" i="209"/>
  <c r="Q19" i="209"/>
  <c r="H20" i="209"/>
  <c r="H21" i="209"/>
  <c r="H22" i="209"/>
  <c r="H23" i="209"/>
  <c r="H24" i="209"/>
  <c r="H19" i="209"/>
  <c r="G20" i="209"/>
  <c r="G21" i="209"/>
  <c r="G22" i="209"/>
  <c r="G23" i="209"/>
  <c r="G24" i="209"/>
  <c r="G19" i="209"/>
  <c r="V20" i="209"/>
  <c r="V21" i="209"/>
  <c r="V22" i="209"/>
  <c r="V23" i="209"/>
  <c r="V24" i="209"/>
  <c r="V19" i="209"/>
  <c r="W20" i="209"/>
  <c r="W21" i="209"/>
  <c r="W22" i="209"/>
  <c r="W23" i="209"/>
  <c r="W24" i="209"/>
  <c r="W19" i="209"/>
  <c r="P24" i="209"/>
  <c r="O24" i="209"/>
  <c r="V20" i="199"/>
  <c r="V21" i="199"/>
  <c r="V22" i="199"/>
  <c r="V23" i="199"/>
  <c r="V25" i="199"/>
  <c r="V19" i="199"/>
  <c r="V20" i="198"/>
  <c r="V21" i="198"/>
  <c r="V22" i="198"/>
  <c r="V23" i="198"/>
  <c r="V24" i="198"/>
  <c r="V26" i="198"/>
  <c r="V19" i="198"/>
  <c r="V20" i="197"/>
  <c r="V21" i="197"/>
  <c r="V19" i="197"/>
  <c r="V20" i="196"/>
  <c r="V22" i="196"/>
  <c r="V19" i="196"/>
  <c r="V22" i="173"/>
  <c r="V23" i="173"/>
  <c r="V24" i="173"/>
  <c r="V25" i="173"/>
  <c r="V26" i="173"/>
  <c r="V27" i="173"/>
  <c r="V28" i="173"/>
  <c r="V29" i="173"/>
  <c r="V19" i="173"/>
  <c r="V19" i="142"/>
  <c r="V20" i="142"/>
  <c r="V21" i="142"/>
  <c r="V22" i="142"/>
  <c r="V23" i="142"/>
  <c r="V24" i="142"/>
  <c r="V25" i="142"/>
  <c r="V26" i="142"/>
  <c r="V27" i="142"/>
  <c r="V28" i="142"/>
  <c r="V29" i="142"/>
  <c r="V30" i="142"/>
  <c r="V18" i="142"/>
  <c r="V19" i="141"/>
  <c r="V20" i="141"/>
  <c r="V21" i="141"/>
  <c r="V22" i="141"/>
  <c r="V23" i="141"/>
  <c r="V24" i="141"/>
  <c r="V29" i="141"/>
  <c r="V30" i="141"/>
  <c r="V33" i="141"/>
  <c r="V34" i="141"/>
  <c r="V35" i="141"/>
  <c r="V36" i="141"/>
  <c r="V18" i="141"/>
  <c r="V19" i="140"/>
  <c r="V20" i="140"/>
  <c r="V22" i="140"/>
  <c r="V25" i="140"/>
  <c r="V18" i="140"/>
  <c r="R27" i="142"/>
  <c r="S27" i="142"/>
  <c r="T27" i="142"/>
  <c r="R28" i="142"/>
  <c r="S28" i="142"/>
  <c r="T28" i="142" s="1"/>
  <c r="R29" i="142"/>
  <c r="S29" i="142"/>
  <c r="T29" i="142"/>
  <c r="R20" i="142"/>
  <c r="S20" i="142"/>
  <c r="T20" i="142" s="1"/>
  <c r="R21" i="142"/>
  <c r="S21" i="142"/>
  <c r="T21" i="142"/>
  <c r="R22" i="142"/>
  <c r="S22" i="142"/>
  <c r="T22" i="142" s="1"/>
  <c r="Q25" i="140"/>
  <c r="V20" i="203" l="1"/>
  <c r="V21" i="203"/>
  <c r="V22" i="203"/>
  <c r="V23" i="203"/>
  <c r="V26" i="203"/>
  <c r="V19" i="203"/>
  <c r="G28" i="200"/>
  <c r="F28" i="200"/>
  <c r="V20" i="202"/>
  <c r="V21" i="202"/>
  <c r="V19" i="202"/>
  <c r="V20" i="201"/>
  <c r="V21" i="201"/>
  <c r="V22" i="201"/>
  <c r="V23" i="201"/>
  <c r="V24" i="201"/>
  <c r="V25" i="201"/>
  <c r="V19" i="201"/>
  <c r="V28" i="200"/>
  <c r="V20" i="200"/>
  <c r="V21" i="200"/>
  <c r="V22" i="200"/>
  <c r="V23" i="200"/>
  <c r="V24" i="200"/>
  <c r="V25" i="200"/>
  <c r="V26" i="200"/>
  <c r="V27" i="200"/>
  <c r="V19" i="200"/>
  <c r="M26" i="203" l="1"/>
  <c r="L26" i="203"/>
  <c r="K26" i="203"/>
  <c r="J26" i="203"/>
  <c r="V29" i="211" l="1"/>
  <c r="N29" i="211"/>
  <c r="W29" i="211" s="1"/>
  <c r="M29" i="211"/>
  <c r="L29" i="211"/>
  <c r="K29" i="211"/>
  <c r="J29" i="211"/>
  <c r="R29" i="211" s="1"/>
  <c r="I29" i="211"/>
  <c r="Q29" i="211" s="1"/>
  <c r="D29" i="211"/>
  <c r="F28" i="211"/>
  <c r="V28" i="211" s="1"/>
  <c r="E28" i="211"/>
  <c r="R27" i="211"/>
  <c r="Q27" i="211"/>
  <c r="H27" i="211"/>
  <c r="G27" i="211"/>
  <c r="F27" i="211"/>
  <c r="V27" i="211" s="1"/>
  <c r="E27" i="211"/>
  <c r="R26" i="211"/>
  <c r="S26" i="211" s="1"/>
  <c r="Q26" i="211"/>
  <c r="H26" i="211"/>
  <c r="G26" i="211"/>
  <c r="F26" i="211"/>
  <c r="V26" i="211" s="1"/>
  <c r="E26" i="211"/>
  <c r="W25" i="211"/>
  <c r="R25" i="211"/>
  <c r="Q25" i="211"/>
  <c r="H25" i="211"/>
  <c r="G25" i="211"/>
  <c r="F25" i="211"/>
  <c r="V25" i="211" s="1"/>
  <c r="E25" i="211"/>
  <c r="R24" i="211"/>
  <c r="S24" i="211" s="1"/>
  <c r="Q24" i="211"/>
  <c r="H24" i="211"/>
  <c r="G24" i="211"/>
  <c r="F24" i="211"/>
  <c r="V24" i="211" s="1"/>
  <c r="E24" i="211"/>
  <c r="W23" i="211"/>
  <c r="R23" i="211"/>
  <c r="Q23" i="211"/>
  <c r="H23" i="211"/>
  <c r="G23" i="211"/>
  <c r="F23" i="211"/>
  <c r="V23" i="211" s="1"/>
  <c r="E23" i="211"/>
  <c r="R22" i="211"/>
  <c r="Q22" i="211"/>
  <c r="S22" i="211" s="1"/>
  <c r="H22" i="211"/>
  <c r="G22" i="211"/>
  <c r="F22" i="211"/>
  <c r="V22" i="211" s="1"/>
  <c r="W22" i="211" s="1"/>
  <c r="E22" i="211"/>
  <c r="R21" i="211"/>
  <c r="Q21" i="211"/>
  <c r="H21" i="211"/>
  <c r="G21" i="211"/>
  <c r="F21" i="211"/>
  <c r="E21" i="211"/>
  <c r="V21" i="211" s="1"/>
  <c r="R20" i="211"/>
  <c r="Q20" i="211"/>
  <c r="S20" i="211" s="1"/>
  <c r="H20" i="211"/>
  <c r="G20" i="211"/>
  <c r="F20" i="211"/>
  <c r="E20" i="211"/>
  <c r="V20" i="211" s="1"/>
  <c r="R19" i="211"/>
  <c r="Q19" i="211"/>
  <c r="H19" i="211"/>
  <c r="H29" i="211" s="1"/>
  <c r="G19" i="211"/>
  <c r="G29" i="211" s="1"/>
  <c r="F19" i="211"/>
  <c r="E19" i="211"/>
  <c r="V19" i="211" s="1"/>
  <c r="S19" i="211" l="1"/>
  <c r="S21" i="211"/>
  <c r="S29" i="211"/>
  <c r="S23" i="211"/>
  <c r="S25" i="211"/>
  <c r="S27" i="211"/>
  <c r="W20" i="211"/>
  <c r="W27" i="211"/>
  <c r="W19" i="211"/>
  <c r="W21" i="211"/>
  <c r="W24" i="211"/>
  <c r="W26" i="211"/>
  <c r="W28" i="211"/>
  <c r="Q24" i="210" l="1"/>
  <c r="P24" i="210"/>
  <c r="O24" i="210"/>
  <c r="N24" i="210"/>
  <c r="M24" i="210"/>
  <c r="L24" i="210"/>
  <c r="K24" i="210"/>
  <c r="S24" i="210" s="1"/>
  <c r="T24" i="210" s="1"/>
  <c r="J24" i="210"/>
  <c r="R24" i="210" s="1"/>
  <c r="I24" i="210"/>
  <c r="H24" i="210"/>
  <c r="E24" i="210"/>
  <c r="S23" i="210"/>
  <c r="R23" i="210"/>
  <c r="T23" i="210" s="1"/>
  <c r="S22" i="210"/>
  <c r="R22" i="210"/>
  <c r="T22" i="210" s="1"/>
  <c r="G22" i="210"/>
  <c r="F22" i="210"/>
  <c r="W22" i="210" s="1"/>
  <c r="S21" i="210"/>
  <c r="R21" i="210"/>
  <c r="G21" i="210"/>
  <c r="W21" i="210" s="1"/>
  <c r="F21" i="210"/>
  <c r="S20" i="210"/>
  <c r="R20" i="210"/>
  <c r="T20" i="210" s="1"/>
  <c r="G20" i="210"/>
  <c r="W20" i="210" s="1"/>
  <c r="F20" i="210"/>
  <c r="S19" i="210"/>
  <c r="R19" i="210"/>
  <c r="G19" i="210"/>
  <c r="W19" i="210" s="1"/>
  <c r="F19" i="210"/>
  <c r="T19" i="210" l="1"/>
  <c r="X22" i="210"/>
  <c r="G25" i="140"/>
  <c r="H25" i="140"/>
  <c r="I25" i="140"/>
  <c r="J25" i="140"/>
  <c r="K25" i="140"/>
  <c r="L25" i="140"/>
  <c r="M25" i="140"/>
  <c r="F25" i="140"/>
  <c r="G18" i="140"/>
  <c r="G27" i="207"/>
  <c r="F27" i="207"/>
  <c r="G27" i="206"/>
  <c r="F27" i="206"/>
  <c r="G31" i="205"/>
  <c r="F31" i="205"/>
  <c r="G27" i="204"/>
  <c r="F27" i="204"/>
  <c r="G26" i="203"/>
  <c r="F26" i="203"/>
  <c r="G23" i="202"/>
  <c r="F23" i="202"/>
  <c r="F21" i="202" s="1"/>
  <c r="G25" i="201"/>
  <c r="F25" i="201"/>
  <c r="G25" i="199"/>
  <c r="F25" i="199"/>
  <c r="G26" i="198"/>
  <c r="F26" i="198"/>
  <c r="G23" i="197"/>
  <c r="H23" i="197"/>
  <c r="I23" i="197"/>
  <c r="J23" i="197"/>
  <c r="K23" i="197"/>
  <c r="L23" i="197"/>
  <c r="M23" i="197"/>
  <c r="F23" i="197"/>
  <c r="F21" i="197" s="1"/>
  <c r="G22" i="196"/>
  <c r="F22" i="196"/>
  <c r="G29" i="195"/>
  <c r="F29" i="195"/>
  <c r="G27" i="194"/>
  <c r="F27" i="194"/>
  <c r="F28" i="193"/>
  <c r="E28" i="193"/>
  <c r="G31" i="192"/>
  <c r="F31" i="192"/>
  <c r="G27" i="191"/>
  <c r="G23" i="191" s="1"/>
  <c r="F27" i="191"/>
  <c r="G29" i="190"/>
  <c r="F29" i="190"/>
  <c r="G27" i="189"/>
  <c r="H27" i="189"/>
  <c r="I27" i="189"/>
  <c r="J27" i="189"/>
  <c r="K27" i="189"/>
  <c r="L27" i="189"/>
  <c r="M27" i="189"/>
  <c r="F27" i="189"/>
  <c r="F26" i="189" s="1"/>
  <c r="W26" i="189" s="1"/>
  <c r="X26" i="189" s="1"/>
  <c r="G45" i="188"/>
  <c r="F45" i="188"/>
  <c r="F36" i="188" s="1"/>
  <c r="G26" i="187"/>
  <c r="F26" i="187"/>
  <c r="G24" i="186"/>
  <c r="F24" i="186"/>
  <c r="G27" i="185"/>
  <c r="F27" i="185"/>
  <c r="G25" i="184"/>
  <c r="F25" i="184"/>
  <c r="G26" i="183"/>
  <c r="F26" i="183"/>
  <c r="G23" i="182"/>
  <c r="F23" i="182"/>
  <c r="G26" i="181"/>
  <c r="F26" i="181"/>
  <c r="G27" i="180"/>
  <c r="F27" i="180"/>
  <c r="G25" i="179"/>
  <c r="F25" i="179"/>
  <c r="G25" i="178"/>
  <c r="H25" i="178"/>
  <c r="I25" i="178"/>
  <c r="J25" i="178"/>
  <c r="K25" i="178"/>
  <c r="L25" i="178"/>
  <c r="M25" i="178"/>
  <c r="F25" i="178"/>
  <c r="G25" i="177"/>
  <c r="F25" i="177"/>
  <c r="F22" i="177"/>
  <c r="G25" i="176"/>
  <c r="F25" i="176"/>
  <c r="G23" i="175"/>
  <c r="F23" i="175"/>
  <c r="G25" i="174"/>
  <c r="F25" i="174"/>
  <c r="F23" i="174" s="1"/>
  <c r="G29" i="173"/>
  <c r="F29" i="173"/>
  <c r="G24" i="172"/>
  <c r="F24" i="172"/>
  <c r="G29" i="171"/>
  <c r="F29" i="171"/>
  <c r="G28" i="170"/>
  <c r="F28" i="170"/>
  <c r="W28" i="170" s="1"/>
  <c r="X28" i="170" s="1"/>
  <c r="G27" i="169"/>
  <c r="F27" i="169"/>
  <c r="G26" i="168"/>
  <c r="F26" i="168"/>
  <c r="G28" i="167"/>
  <c r="F28" i="167"/>
  <c r="G24" i="166"/>
  <c r="F24" i="166"/>
  <c r="G26" i="165"/>
  <c r="F26" i="165"/>
  <c r="G26" i="164"/>
  <c r="H26" i="164"/>
  <c r="I26" i="164"/>
  <c r="J26" i="164"/>
  <c r="K26" i="164"/>
  <c r="L26" i="164"/>
  <c r="M26" i="164"/>
  <c r="F26" i="164"/>
  <c r="G26" i="163"/>
  <c r="F26" i="163"/>
  <c r="G26" i="162"/>
  <c r="F26" i="162"/>
  <c r="G27" i="161"/>
  <c r="F27" i="161"/>
  <c r="G22" i="160"/>
  <c r="F22" i="160"/>
  <c r="W22" i="160" s="1"/>
  <c r="X22" i="160" s="1"/>
  <c r="G25" i="159"/>
  <c r="F25" i="159"/>
  <c r="G26" i="158"/>
  <c r="H26" i="158"/>
  <c r="I26" i="158"/>
  <c r="J26" i="158"/>
  <c r="K26" i="158"/>
  <c r="L26" i="158"/>
  <c r="M26" i="158"/>
  <c r="F26" i="158"/>
  <c r="G28" i="157"/>
  <c r="F28" i="157"/>
  <c r="W28" i="157"/>
  <c r="G26" i="156"/>
  <c r="H26" i="156"/>
  <c r="I26" i="156"/>
  <c r="J26" i="156"/>
  <c r="K26" i="156"/>
  <c r="L26" i="156"/>
  <c r="M26" i="156"/>
  <c r="F26" i="156"/>
  <c r="F20" i="155"/>
  <c r="E20" i="155"/>
  <c r="E19" i="155" s="1"/>
  <c r="V19" i="155" s="1"/>
  <c r="W19" i="155" s="1"/>
  <c r="G25" i="154"/>
  <c r="F25" i="154"/>
  <c r="G25" i="153"/>
  <c r="F25" i="153"/>
  <c r="H25" i="152"/>
  <c r="G25" i="152"/>
  <c r="G27" i="151"/>
  <c r="F27" i="151"/>
  <c r="G23" i="150"/>
  <c r="F23" i="150"/>
  <c r="G35" i="149"/>
  <c r="F35" i="149"/>
  <c r="G35" i="148"/>
  <c r="G18" i="148" s="1"/>
  <c r="W18" i="148" s="1"/>
  <c r="X18" i="148" s="1"/>
  <c r="F35" i="148"/>
  <c r="F18" i="148" s="1"/>
  <c r="G22" i="147"/>
  <c r="F22" i="147"/>
  <c r="G28" i="146"/>
  <c r="H28" i="146"/>
  <c r="I28" i="146"/>
  <c r="J28" i="146"/>
  <c r="K28" i="146"/>
  <c r="L28" i="146"/>
  <c r="M28" i="146"/>
  <c r="F28" i="146"/>
  <c r="G27" i="145"/>
  <c r="F27" i="145"/>
  <c r="G23" i="144"/>
  <c r="F23" i="144"/>
  <c r="G20" i="144"/>
  <c r="G27" i="143"/>
  <c r="F27" i="143"/>
  <c r="G30" i="142"/>
  <c r="F30" i="142"/>
  <c r="G29" i="142" s="1"/>
  <c r="G36" i="141"/>
  <c r="F36" i="141"/>
  <c r="G35" i="141"/>
  <c r="E75" i="208"/>
  <c r="D75" i="208"/>
  <c r="Q27" i="207"/>
  <c r="V27" i="207" s="1"/>
  <c r="P27" i="207"/>
  <c r="O27" i="207"/>
  <c r="N27" i="207"/>
  <c r="M27" i="207"/>
  <c r="L27" i="207"/>
  <c r="K27" i="207"/>
  <c r="J27" i="207"/>
  <c r="R27" i="207"/>
  <c r="E27" i="207"/>
  <c r="I26" i="207"/>
  <c r="H26" i="207"/>
  <c r="I25" i="207"/>
  <c r="H25" i="207"/>
  <c r="F25" i="207"/>
  <c r="I24" i="207"/>
  <c r="H24" i="207"/>
  <c r="I23" i="207"/>
  <c r="H23" i="207"/>
  <c r="S22" i="207"/>
  <c r="T22" i="207"/>
  <c r="I22" i="207"/>
  <c r="H22" i="207"/>
  <c r="S21" i="207"/>
  <c r="T21" i="207"/>
  <c r="I21" i="207"/>
  <c r="H21" i="207"/>
  <c r="S20" i="207"/>
  <c r="T20" i="207"/>
  <c r="I20" i="207"/>
  <c r="H20" i="207"/>
  <c r="S19" i="207"/>
  <c r="T19" i="207"/>
  <c r="I19" i="207"/>
  <c r="I27" i="207"/>
  <c r="H19" i="207"/>
  <c r="H27" i="207"/>
  <c r="Q27" i="206"/>
  <c r="V27" i="206" s="1"/>
  <c r="P27" i="206"/>
  <c r="O27" i="206"/>
  <c r="N27" i="206"/>
  <c r="M27" i="206"/>
  <c r="L27" i="206"/>
  <c r="K27" i="206"/>
  <c r="J27" i="206"/>
  <c r="R27" i="206"/>
  <c r="E27" i="206"/>
  <c r="I26" i="206"/>
  <c r="H26" i="206"/>
  <c r="S25" i="206"/>
  <c r="T25" i="206" s="1"/>
  <c r="R25" i="206"/>
  <c r="I25" i="206"/>
  <c r="H25" i="206"/>
  <c r="S24" i="206"/>
  <c r="R24" i="206"/>
  <c r="I24" i="206"/>
  <c r="H24" i="206"/>
  <c r="S23" i="206"/>
  <c r="T23" i="206"/>
  <c r="R23" i="206"/>
  <c r="I23" i="206"/>
  <c r="H23" i="206"/>
  <c r="S22" i="206"/>
  <c r="R22" i="206"/>
  <c r="I22" i="206"/>
  <c r="H22" i="206"/>
  <c r="S21" i="206"/>
  <c r="T21" i="206" s="1"/>
  <c r="R21" i="206"/>
  <c r="I21" i="206"/>
  <c r="H21" i="206"/>
  <c r="S20" i="206"/>
  <c r="T20" i="206"/>
  <c r="R20" i="206"/>
  <c r="I20" i="206"/>
  <c r="H20" i="206"/>
  <c r="F20" i="206"/>
  <c r="S19" i="206"/>
  <c r="T19" i="206"/>
  <c r="R19" i="206"/>
  <c r="I19" i="206"/>
  <c r="H19" i="206"/>
  <c r="Q31" i="205"/>
  <c r="V31" i="205" s="1"/>
  <c r="P31" i="205"/>
  <c r="O31" i="205"/>
  <c r="N31" i="205"/>
  <c r="M31" i="205"/>
  <c r="L31" i="205"/>
  <c r="K31" i="205"/>
  <c r="J31" i="205"/>
  <c r="R31" i="205"/>
  <c r="E31" i="205"/>
  <c r="S30" i="205"/>
  <c r="R30" i="205"/>
  <c r="T30" i="205"/>
  <c r="I30" i="205"/>
  <c r="H30" i="205"/>
  <c r="S29" i="205"/>
  <c r="R29" i="205"/>
  <c r="T29" i="205" s="1"/>
  <c r="I29" i="205"/>
  <c r="H29" i="205"/>
  <c r="F29" i="205"/>
  <c r="S28" i="205"/>
  <c r="R28" i="205"/>
  <c r="T28" i="205" s="1"/>
  <c r="I28" i="205"/>
  <c r="H28" i="205"/>
  <c r="S27" i="205"/>
  <c r="R27" i="205"/>
  <c r="T27" i="205"/>
  <c r="I27" i="205"/>
  <c r="H27" i="205"/>
  <c r="S26" i="205"/>
  <c r="R26" i="205"/>
  <c r="T26" i="205" s="1"/>
  <c r="I26" i="205"/>
  <c r="H26" i="205"/>
  <c r="S25" i="205"/>
  <c r="R25" i="205"/>
  <c r="T25" i="205"/>
  <c r="I25" i="205"/>
  <c r="H25" i="205"/>
  <c r="F25" i="205"/>
  <c r="S24" i="205"/>
  <c r="R24" i="205"/>
  <c r="T24" i="205"/>
  <c r="I24" i="205"/>
  <c r="H24" i="205"/>
  <c r="S23" i="205"/>
  <c r="R23" i="205"/>
  <c r="T23" i="205" s="1"/>
  <c r="I23" i="205"/>
  <c r="H23" i="205"/>
  <c r="S22" i="205"/>
  <c r="R22" i="205"/>
  <c r="T22" i="205"/>
  <c r="I22" i="205"/>
  <c r="H22" i="205"/>
  <c r="S21" i="205"/>
  <c r="R21" i="205"/>
  <c r="T21" i="205" s="1"/>
  <c r="I21" i="205"/>
  <c r="H21" i="205"/>
  <c r="F21" i="205"/>
  <c r="S20" i="205"/>
  <c r="R20" i="205"/>
  <c r="T20" i="205" s="1"/>
  <c r="I20" i="205"/>
  <c r="H20" i="205"/>
  <c r="S19" i="205"/>
  <c r="R19" i="205"/>
  <c r="T19" i="205"/>
  <c r="I19" i="205"/>
  <c r="I31" i="205"/>
  <c r="H19" i="205"/>
  <c r="H31" i="205"/>
  <c r="Q27" i="204"/>
  <c r="V27" i="204" s="1"/>
  <c r="P27" i="204"/>
  <c r="O27" i="204"/>
  <c r="N27" i="204"/>
  <c r="M27" i="204"/>
  <c r="L27" i="204"/>
  <c r="K27" i="204"/>
  <c r="J27" i="204"/>
  <c r="R27" i="204"/>
  <c r="E27" i="204"/>
  <c r="I26" i="204"/>
  <c r="H26" i="204"/>
  <c r="S25" i="204"/>
  <c r="T25" i="204" s="1"/>
  <c r="R25" i="204"/>
  <c r="I25" i="204"/>
  <c r="H25" i="204"/>
  <c r="S24" i="204"/>
  <c r="T24" i="204"/>
  <c r="R24" i="204"/>
  <c r="I24" i="204"/>
  <c r="H24" i="204"/>
  <c r="S23" i="204"/>
  <c r="T23" i="204" s="1"/>
  <c r="R23" i="204"/>
  <c r="I23" i="204"/>
  <c r="H23" i="204"/>
  <c r="F23" i="204"/>
  <c r="S22" i="204"/>
  <c r="T22" i="204" s="1"/>
  <c r="R22" i="204"/>
  <c r="I22" i="204"/>
  <c r="H22" i="204"/>
  <c r="S21" i="204"/>
  <c r="T21" i="204"/>
  <c r="R21" i="204"/>
  <c r="I21" i="204"/>
  <c r="H21" i="204"/>
  <c r="S20" i="204"/>
  <c r="T20" i="204" s="1"/>
  <c r="R20" i="204"/>
  <c r="I20" i="204"/>
  <c r="H20" i="204"/>
  <c r="S19" i="204"/>
  <c r="T19" i="204"/>
  <c r="R19" i="204"/>
  <c r="I19" i="204"/>
  <c r="H19" i="204"/>
  <c r="H27" i="204"/>
  <c r="Q26" i="203"/>
  <c r="I26" i="203" s="1"/>
  <c r="P26" i="203"/>
  <c r="H26" i="203" s="1"/>
  <c r="O26" i="203"/>
  <c r="N26" i="203"/>
  <c r="E26" i="203"/>
  <c r="I25" i="203"/>
  <c r="H25" i="203"/>
  <c r="I24" i="203"/>
  <c r="H24" i="203"/>
  <c r="S23" i="203"/>
  <c r="T23" i="203" s="1"/>
  <c r="R23" i="203"/>
  <c r="I23" i="203"/>
  <c r="H23" i="203"/>
  <c r="S22" i="203"/>
  <c r="R22" i="203"/>
  <c r="I22" i="203"/>
  <c r="H22" i="203"/>
  <c r="S21" i="203"/>
  <c r="R21" i="203"/>
  <c r="T21" i="203" s="1"/>
  <c r="I21" i="203"/>
  <c r="H21" i="203"/>
  <c r="F21" i="203"/>
  <c r="S20" i="203"/>
  <c r="R20" i="203"/>
  <c r="I20" i="203"/>
  <c r="H20" i="203"/>
  <c r="S19" i="203"/>
  <c r="R19" i="203"/>
  <c r="I19" i="203"/>
  <c r="H19" i="203"/>
  <c r="Q23" i="202"/>
  <c r="P23" i="202"/>
  <c r="R23" i="202" s="1"/>
  <c r="O23" i="202"/>
  <c r="V23" i="202" s="1"/>
  <c r="N23" i="202"/>
  <c r="M23" i="202"/>
  <c r="L23" i="202"/>
  <c r="K23" i="202"/>
  <c r="J23" i="202"/>
  <c r="E23" i="202"/>
  <c r="I22" i="202"/>
  <c r="H22" i="202"/>
  <c r="S21" i="202"/>
  <c r="R21" i="202"/>
  <c r="I21" i="202"/>
  <c r="H21" i="202"/>
  <c r="S20" i="202"/>
  <c r="R20" i="202"/>
  <c r="T20" i="202" s="1"/>
  <c r="I20" i="202"/>
  <c r="H20" i="202"/>
  <c r="F20" i="202"/>
  <c r="S19" i="202"/>
  <c r="R19" i="202"/>
  <c r="I19" i="202"/>
  <c r="H19" i="202"/>
  <c r="F19" i="202"/>
  <c r="Q25" i="201"/>
  <c r="P25" i="201"/>
  <c r="R25" i="201" s="1"/>
  <c r="O25" i="201"/>
  <c r="N25" i="201"/>
  <c r="M25" i="201"/>
  <c r="L25" i="201"/>
  <c r="K25" i="201"/>
  <c r="J25" i="201"/>
  <c r="E25" i="201"/>
  <c r="S24" i="201"/>
  <c r="T24" i="201" s="1"/>
  <c r="R24" i="201"/>
  <c r="I24" i="201"/>
  <c r="H24" i="201"/>
  <c r="F24" i="201"/>
  <c r="S23" i="201"/>
  <c r="T23" i="201" s="1"/>
  <c r="R23" i="201"/>
  <c r="I23" i="201"/>
  <c r="H23" i="201"/>
  <c r="S22" i="201"/>
  <c r="R22" i="201"/>
  <c r="I22" i="201"/>
  <c r="H22" i="201"/>
  <c r="S21" i="201"/>
  <c r="T21" i="201" s="1"/>
  <c r="R21" i="201"/>
  <c r="I21" i="201"/>
  <c r="H21" i="201"/>
  <c r="S20" i="201"/>
  <c r="T20" i="201" s="1"/>
  <c r="R20" i="201"/>
  <c r="I20" i="201"/>
  <c r="H20" i="201"/>
  <c r="F20" i="201"/>
  <c r="S19" i="201"/>
  <c r="R19" i="201"/>
  <c r="I19" i="201"/>
  <c r="H19" i="201"/>
  <c r="Q28" i="200"/>
  <c r="P28" i="200"/>
  <c r="R28" i="200" s="1"/>
  <c r="O28" i="200"/>
  <c r="N28" i="200"/>
  <c r="M28" i="200"/>
  <c r="L28" i="200"/>
  <c r="K28" i="200"/>
  <c r="J28" i="200"/>
  <c r="E28" i="200"/>
  <c r="S27" i="200"/>
  <c r="R27" i="200"/>
  <c r="I27" i="200"/>
  <c r="H27" i="200"/>
  <c r="S26" i="200"/>
  <c r="T26" i="200" s="1"/>
  <c r="R26" i="200"/>
  <c r="I26" i="200"/>
  <c r="H26" i="200"/>
  <c r="S25" i="200"/>
  <c r="R25" i="200"/>
  <c r="I25" i="200"/>
  <c r="H25" i="200"/>
  <c r="F25" i="200"/>
  <c r="S24" i="200"/>
  <c r="T24" i="200" s="1"/>
  <c r="R24" i="200"/>
  <c r="I24" i="200"/>
  <c r="H24" i="200"/>
  <c r="S23" i="200"/>
  <c r="T23" i="200" s="1"/>
  <c r="R23" i="200"/>
  <c r="I23" i="200"/>
  <c r="H23" i="200"/>
  <c r="S22" i="200"/>
  <c r="T22" i="200" s="1"/>
  <c r="R22" i="200"/>
  <c r="I22" i="200"/>
  <c r="H22" i="200"/>
  <c r="S21" i="200"/>
  <c r="T21" i="200" s="1"/>
  <c r="R21" i="200"/>
  <c r="I21" i="200"/>
  <c r="H21" i="200"/>
  <c r="F21" i="200"/>
  <c r="S20" i="200"/>
  <c r="T20" i="200" s="1"/>
  <c r="R20" i="200"/>
  <c r="I20" i="200"/>
  <c r="H20" i="200"/>
  <c r="S19" i="200"/>
  <c r="R19" i="200"/>
  <c r="I19" i="200"/>
  <c r="H19" i="200"/>
  <c r="Q25" i="199"/>
  <c r="P25" i="199"/>
  <c r="O25" i="199"/>
  <c r="N25" i="199"/>
  <c r="M25" i="199"/>
  <c r="L25" i="199"/>
  <c r="K25" i="199"/>
  <c r="S25" i="199"/>
  <c r="T25" i="199" s="1"/>
  <c r="J25" i="199"/>
  <c r="R25" i="199"/>
  <c r="E25" i="199"/>
  <c r="I24" i="199"/>
  <c r="H24" i="199"/>
  <c r="S23" i="199"/>
  <c r="T23" i="199"/>
  <c r="R23" i="199"/>
  <c r="I23" i="199"/>
  <c r="H23" i="199"/>
  <c r="F23" i="199"/>
  <c r="S22" i="199"/>
  <c r="R22" i="199"/>
  <c r="I22" i="199"/>
  <c r="H22" i="199"/>
  <c r="S21" i="199"/>
  <c r="R21" i="199"/>
  <c r="I21" i="199"/>
  <c r="H21" i="199"/>
  <c r="S20" i="199"/>
  <c r="R20" i="199"/>
  <c r="I20" i="199"/>
  <c r="H20" i="199"/>
  <c r="S19" i="199"/>
  <c r="T19" i="199" s="1"/>
  <c r="R19" i="199"/>
  <c r="I19" i="199"/>
  <c r="I25" i="199" s="1"/>
  <c r="H19" i="199"/>
  <c r="H25" i="199" s="1"/>
  <c r="F19" i="199"/>
  <c r="Q26" i="198"/>
  <c r="P26" i="198"/>
  <c r="O26" i="198"/>
  <c r="N26" i="198"/>
  <c r="M26" i="198"/>
  <c r="L26" i="198"/>
  <c r="K26" i="198"/>
  <c r="S26" i="198"/>
  <c r="J26" i="198"/>
  <c r="R26" i="198"/>
  <c r="E26" i="198"/>
  <c r="I25" i="198"/>
  <c r="H25" i="198"/>
  <c r="S24" i="198"/>
  <c r="T24" i="198"/>
  <c r="R24" i="198"/>
  <c r="I24" i="198"/>
  <c r="H24" i="198"/>
  <c r="F24" i="198"/>
  <c r="S23" i="198"/>
  <c r="T23" i="198" s="1"/>
  <c r="R23" i="198"/>
  <c r="I23" i="198"/>
  <c r="H23" i="198"/>
  <c r="S22" i="198"/>
  <c r="T22" i="198" s="1"/>
  <c r="R22" i="198"/>
  <c r="I22" i="198"/>
  <c r="H22" i="198"/>
  <c r="S21" i="198"/>
  <c r="T21" i="198" s="1"/>
  <c r="R21" i="198"/>
  <c r="I21" i="198"/>
  <c r="H21" i="198"/>
  <c r="S20" i="198"/>
  <c r="T20" i="198" s="1"/>
  <c r="R20" i="198"/>
  <c r="I20" i="198"/>
  <c r="H20" i="198"/>
  <c r="F20" i="198"/>
  <c r="S19" i="198"/>
  <c r="R19" i="198"/>
  <c r="I19" i="198"/>
  <c r="I26" i="198"/>
  <c r="H19" i="198"/>
  <c r="H26" i="198"/>
  <c r="Q23" i="197"/>
  <c r="P23" i="197"/>
  <c r="O23" i="197"/>
  <c r="V23" i="197" s="1"/>
  <c r="N23" i="197"/>
  <c r="R23" i="197"/>
  <c r="E23" i="197"/>
  <c r="S21" i="197"/>
  <c r="R21" i="197"/>
  <c r="I21" i="197"/>
  <c r="H21" i="197"/>
  <c r="S20" i="197"/>
  <c r="T20" i="197" s="1"/>
  <c r="R20" i="197"/>
  <c r="I20" i="197"/>
  <c r="H20" i="197"/>
  <c r="F20" i="197"/>
  <c r="S19" i="197"/>
  <c r="R19" i="197"/>
  <c r="I19" i="197"/>
  <c r="H19" i="197"/>
  <c r="Q22" i="196"/>
  <c r="P22" i="196"/>
  <c r="O22" i="196"/>
  <c r="N22" i="196"/>
  <c r="M22" i="196"/>
  <c r="L22" i="196"/>
  <c r="K22" i="196"/>
  <c r="J22" i="196"/>
  <c r="R22" i="196"/>
  <c r="E22" i="196"/>
  <c r="S21" i="196"/>
  <c r="T21" i="196"/>
  <c r="R21" i="196"/>
  <c r="S20" i="196"/>
  <c r="T20" i="196"/>
  <c r="R20" i="196"/>
  <c r="I20" i="196"/>
  <c r="H20" i="196"/>
  <c r="R19" i="196"/>
  <c r="T19" i="196"/>
  <c r="I19" i="196"/>
  <c r="I22" i="196"/>
  <c r="H19" i="196"/>
  <c r="H22" i="196"/>
  <c r="Q29" i="195"/>
  <c r="V29" i="195" s="1"/>
  <c r="P29" i="195"/>
  <c r="O29" i="195"/>
  <c r="N29" i="195"/>
  <c r="M29" i="195"/>
  <c r="L29" i="195"/>
  <c r="K29" i="195"/>
  <c r="S29" i="195"/>
  <c r="J29" i="195"/>
  <c r="R29" i="195"/>
  <c r="T29" i="195" s="1"/>
  <c r="E29" i="195"/>
  <c r="S28" i="195"/>
  <c r="T28" i="195" s="1"/>
  <c r="R28" i="195"/>
  <c r="I28" i="195"/>
  <c r="H28" i="195"/>
  <c r="S27" i="195"/>
  <c r="T27" i="195"/>
  <c r="R27" i="195"/>
  <c r="I27" i="195"/>
  <c r="H27" i="195"/>
  <c r="S26" i="195"/>
  <c r="T26" i="195" s="1"/>
  <c r="R26" i="195"/>
  <c r="I26" i="195"/>
  <c r="H26" i="195"/>
  <c r="F26" i="195"/>
  <c r="S25" i="195"/>
  <c r="T25" i="195" s="1"/>
  <c r="R25" i="195"/>
  <c r="I25" i="195"/>
  <c r="H25" i="195"/>
  <c r="S24" i="195"/>
  <c r="T24" i="195"/>
  <c r="R24" i="195"/>
  <c r="I24" i="195"/>
  <c r="H24" i="195"/>
  <c r="S23" i="195"/>
  <c r="T23" i="195" s="1"/>
  <c r="R23" i="195"/>
  <c r="I23" i="195"/>
  <c r="H23" i="195"/>
  <c r="S22" i="195"/>
  <c r="T22" i="195"/>
  <c r="R22" i="195"/>
  <c r="I22" i="195"/>
  <c r="H22" i="195"/>
  <c r="F22" i="195"/>
  <c r="S21" i="195"/>
  <c r="T21" i="195"/>
  <c r="R21" i="195"/>
  <c r="I21" i="195"/>
  <c r="H21" i="195"/>
  <c r="S20" i="195"/>
  <c r="T20" i="195" s="1"/>
  <c r="R20" i="195"/>
  <c r="I20" i="195"/>
  <c r="H20" i="195"/>
  <c r="S19" i="195"/>
  <c r="T19" i="195"/>
  <c r="R19" i="195"/>
  <c r="I19" i="195"/>
  <c r="I29" i="195" s="1"/>
  <c r="H19" i="195"/>
  <c r="H29" i="195" s="1"/>
  <c r="Q27" i="194"/>
  <c r="V27" i="194" s="1"/>
  <c r="P27" i="194"/>
  <c r="O27" i="194"/>
  <c r="N27" i="194"/>
  <c r="M27" i="194"/>
  <c r="L27" i="194"/>
  <c r="K27" i="194"/>
  <c r="S27" i="194"/>
  <c r="J27" i="194"/>
  <c r="R27" i="194"/>
  <c r="T27" i="194" s="1"/>
  <c r="E27" i="194"/>
  <c r="S26" i="194"/>
  <c r="T26" i="194" s="1"/>
  <c r="R26" i="194"/>
  <c r="I26" i="194"/>
  <c r="H26" i="194"/>
  <c r="S25" i="194"/>
  <c r="T25" i="194"/>
  <c r="R25" i="194"/>
  <c r="I25" i="194"/>
  <c r="H25" i="194"/>
  <c r="S24" i="194"/>
  <c r="T24" i="194" s="1"/>
  <c r="R24" i="194"/>
  <c r="I24" i="194"/>
  <c r="H24" i="194"/>
  <c r="S23" i="194"/>
  <c r="T23" i="194"/>
  <c r="R23" i="194"/>
  <c r="I23" i="194"/>
  <c r="H23" i="194"/>
  <c r="F23" i="194"/>
  <c r="S22" i="194"/>
  <c r="T22" i="194"/>
  <c r="R22" i="194"/>
  <c r="I22" i="194"/>
  <c r="H22" i="194"/>
  <c r="S21" i="194"/>
  <c r="T21" i="194" s="1"/>
  <c r="R21" i="194"/>
  <c r="I21" i="194"/>
  <c r="H21" i="194"/>
  <c r="S20" i="194"/>
  <c r="T20" i="194"/>
  <c r="R20" i="194"/>
  <c r="I20" i="194"/>
  <c r="H20" i="194"/>
  <c r="S19" i="194"/>
  <c r="T19" i="194" s="1"/>
  <c r="R19" i="194"/>
  <c r="I19" i="194"/>
  <c r="H19" i="194"/>
  <c r="F19" i="194"/>
  <c r="S18" i="194"/>
  <c r="T18" i="194" s="1"/>
  <c r="R18" i="194"/>
  <c r="I18" i="194"/>
  <c r="I27" i="194"/>
  <c r="H18" i="194"/>
  <c r="H27" i="194"/>
  <c r="P28" i="193"/>
  <c r="U28" i="193" s="1"/>
  <c r="O28" i="193"/>
  <c r="N28" i="193"/>
  <c r="M28" i="193"/>
  <c r="L28" i="193"/>
  <c r="K28" i="193"/>
  <c r="J28" i="193"/>
  <c r="I28" i="193"/>
  <c r="D28" i="193"/>
  <c r="R27" i="193"/>
  <c r="Q27" i="193"/>
  <c r="S27" i="193" s="1"/>
  <c r="H27" i="193"/>
  <c r="G27" i="193"/>
  <c r="R26" i="193"/>
  <c r="S26" i="193" s="1"/>
  <c r="Q26" i="193"/>
  <c r="H26" i="193"/>
  <c r="G26" i="193"/>
  <c r="F26" i="193"/>
  <c r="R25" i="193"/>
  <c r="S25" i="193" s="1"/>
  <c r="Q25" i="193"/>
  <c r="H25" i="193"/>
  <c r="G25" i="193"/>
  <c r="E25" i="193"/>
  <c r="R24" i="193"/>
  <c r="S24" i="193" s="1"/>
  <c r="Q24" i="193"/>
  <c r="H24" i="193"/>
  <c r="G24" i="193"/>
  <c r="R23" i="193"/>
  <c r="S23" i="193"/>
  <c r="Q23" i="193"/>
  <c r="H23" i="193"/>
  <c r="G23" i="193"/>
  <c r="E23" i="193"/>
  <c r="R22" i="193"/>
  <c r="S22" i="193"/>
  <c r="Q22" i="193"/>
  <c r="H22" i="193"/>
  <c r="G22" i="193"/>
  <c r="R21" i="193"/>
  <c r="S21" i="193" s="1"/>
  <c r="Q21" i="193"/>
  <c r="H21" i="193"/>
  <c r="G21" i="193"/>
  <c r="R20" i="193"/>
  <c r="S20" i="193" s="1"/>
  <c r="Q20" i="193"/>
  <c r="H20" i="193"/>
  <c r="G20" i="193"/>
  <c r="E20" i="193"/>
  <c r="R19" i="193"/>
  <c r="R28" i="193" s="1"/>
  <c r="Q19" i="193"/>
  <c r="Q28" i="193" s="1"/>
  <c r="H19" i="193"/>
  <c r="H28" i="193" s="1"/>
  <c r="G19" i="193"/>
  <c r="G28" i="193" s="1"/>
  <c r="E19" i="193"/>
  <c r="Q31" i="192"/>
  <c r="P31" i="192"/>
  <c r="O31" i="192"/>
  <c r="N31" i="192"/>
  <c r="M31" i="192"/>
  <c r="L31" i="192"/>
  <c r="K31" i="192"/>
  <c r="S31" i="192"/>
  <c r="T31" i="192" s="1"/>
  <c r="J31" i="192"/>
  <c r="R31" i="192"/>
  <c r="E31" i="192"/>
  <c r="S30" i="192"/>
  <c r="R30" i="192"/>
  <c r="T30" i="192" s="1"/>
  <c r="I30" i="192"/>
  <c r="H30" i="192"/>
  <c r="F30" i="192"/>
  <c r="S29" i="192"/>
  <c r="T29" i="192" s="1"/>
  <c r="R29" i="192"/>
  <c r="I29" i="192"/>
  <c r="H29" i="192"/>
  <c r="S28" i="192"/>
  <c r="T28" i="192" s="1"/>
  <c r="R28" i="192"/>
  <c r="I28" i="192"/>
  <c r="H28" i="192"/>
  <c r="S27" i="192"/>
  <c r="T27" i="192" s="1"/>
  <c r="R27" i="192"/>
  <c r="I27" i="192"/>
  <c r="H27" i="192"/>
  <c r="F27" i="192"/>
  <c r="S26" i="192"/>
  <c r="R26" i="192"/>
  <c r="T26" i="192" s="1"/>
  <c r="I26" i="192"/>
  <c r="H26" i="192"/>
  <c r="S25" i="192"/>
  <c r="T25" i="192" s="1"/>
  <c r="R25" i="192"/>
  <c r="I25" i="192"/>
  <c r="H25" i="192"/>
  <c r="S24" i="192"/>
  <c r="T24" i="192" s="1"/>
  <c r="R24" i="192"/>
  <c r="I24" i="192"/>
  <c r="H24" i="192"/>
  <c r="F24" i="192"/>
  <c r="S23" i="192"/>
  <c r="T23" i="192"/>
  <c r="R23" i="192"/>
  <c r="I23" i="192"/>
  <c r="H23" i="192"/>
  <c r="S22" i="192"/>
  <c r="T22" i="192"/>
  <c r="R22" i="192"/>
  <c r="I22" i="192"/>
  <c r="H22" i="192"/>
  <c r="G22" i="192"/>
  <c r="S21" i="192"/>
  <c r="T21" i="192" s="1"/>
  <c r="R21" i="192"/>
  <c r="I21" i="192"/>
  <c r="H21" i="192"/>
  <c r="G21" i="192"/>
  <c r="F21" i="192"/>
  <c r="W21" i="192"/>
  <c r="X21" i="192" s="1"/>
  <c r="S20" i="192"/>
  <c r="T20" i="192" s="1"/>
  <c r="R20" i="192"/>
  <c r="I20" i="192"/>
  <c r="I31" i="192"/>
  <c r="H20" i="192"/>
  <c r="H31" i="192"/>
  <c r="Q27" i="191"/>
  <c r="V27" i="191" s="1"/>
  <c r="P27" i="191"/>
  <c r="O27" i="191"/>
  <c r="N27" i="191"/>
  <c r="M27" i="191"/>
  <c r="L27" i="191"/>
  <c r="K27" i="191"/>
  <c r="J27" i="191"/>
  <c r="R27" i="191"/>
  <c r="E27" i="191"/>
  <c r="I26" i="191"/>
  <c r="H26" i="191"/>
  <c r="S25" i="191"/>
  <c r="T25" i="191" s="1"/>
  <c r="R25" i="191"/>
  <c r="I25" i="191"/>
  <c r="H25" i="191"/>
  <c r="S24" i="191"/>
  <c r="T24" i="191"/>
  <c r="R24" i="191"/>
  <c r="I24" i="191"/>
  <c r="H24" i="191"/>
  <c r="S23" i="191"/>
  <c r="T23" i="191" s="1"/>
  <c r="R23" i="191"/>
  <c r="I23" i="191"/>
  <c r="H23" i="191"/>
  <c r="S22" i="191"/>
  <c r="T22" i="191"/>
  <c r="R22" i="191"/>
  <c r="I22" i="191"/>
  <c r="H22" i="191"/>
  <c r="S21" i="191"/>
  <c r="T21" i="191" s="1"/>
  <c r="R21" i="191"/>
  <c r="I21" i="191"/>
  <c r="H21" i="191"/>
  <c r="S20" i="191"/>
  <c r="T20" i="191" s="1"/>
  <c r="R20" i="191"/>
  <c r="I20" i="191"/>
  <c r="H20" i="191"/>
  <c r="S19" i="191"/>
  <c r="T19" i="191"/>
  <c r="R19" i="191"/>
  <c r="I19" i="191"/>
  <c r="I27" i="191" s="1"/>
  <c r="H19" i="191"/>
  <c r="H27" i="191"/>
  <c r="Q29" i="190"/>
  <c r="P29" i="190"/>
  <c r="O29" i="190"/>
  <c r="N29" i="190"/>
  <c r="M29" i="190"/>
  <c r="L29" i="190"/>
  <c r="K29" i="190"/>
  <c r="J29" i="190"/>
  <c r="R29" i="190"/>
  <c r="E29" i="190"/>
  <c r="I28" i="190"/>
  <c r="H28" i="190"/>
  <c r="I27" i="190"/>
  <c r="H27" i="190"/>
  <c r="S26" i="190"/>
  <c r="T26" i="190" s="1"/>
  <c r="R26" i="190"/>
  <c r="I26" i="190"/>
  <c r="H26" i="190"/>
  <c r="S25" i="190"/>
  <c r="R25" i="190"/>
  <c r="T25" i="190" s="1"/>
  <c r="I25" i="190"/>
  <c r="H25" i="190"/>
  <c r="F25" i="190"/>
  <c r="S24" i="190"/>
  <c r="R24" i="190"/>
  <c r="T24" i="190"/>
  <c r="I24" i="190"/>
  <c r="H24" i="190"/>
  <c r="S23" i="190"/>
  <c r="R23" i="190"/>
  <c r="T23" i="190"/>
  <c r="I23" i="190"/>
  <c r="H23" i="190"/>
  <c r="F23" i="190"/>
  <c r="S22" i="190"/>
  <c r="R22" i="190"/>
  <c r="T22" i="190" s="1"/>
  <c r="I22" i="190"/>
  <c r="H22" i="190"/>
  <c r="S21" i="190"/>
  <c r="R21" i="190"/>
  <c r="T21" i="190" s="1"/>
  <c r="I21" i="190"/>
  <c r="H21" i="190"/>
  <c r="F21" i="190"/>
  <c r="S20" i="190"/>
  <c r="R20" i="190"/>
  <c r="T20" i="190"/>
  <c r="I20" i="190"/>
  <c r="H20" i="190"/>
  <c r="S19" i="190"/>
  <c r="R19" i="190"/>
  <c r="T19" i="190"/>
  <c r="I19" i="190"/>
  <c r="I29" i="190"/>
  <c r="H19" i="190"/>
  <c r="H29" i="190"/>
  <c r="F19" i="190"/>
  <c r="Q27" i="189"/>
  <c r="P27" i="189"/>
  <c r="O27" i="189"/>
  <c r="N27" i="189"/>
  <c r="R27" i="189"/>
  <c r="E27" i="189"/>
  <c r="S26" i="189"/>
  <c r="R26" i="189"/>
  <c r="T26" i="189" s="1"/>
  <c r="I26" i="189"/>
  <c r="H26" i="189"/>
  <c r="S25" i="189"/>
  <c r="R25" i="189"/>
  <c r="T25" i="189" s="1"/>
  <c r="I25" i="189"/>
  <c r="H25" i="189"/>
  <c r="S24" i="189"/>
  <c r="T24" i="189" s="1"/>
  <c r="R24" i="189"/>
  <c r="I24" i="189"/>
  <c r="H24" i="189"/>
  <c r="G24" i="189"/>
  <c r="S23" i="189"/>
  <c r="R23" i="189"/>
  <c r="T23" i="189" s="1"/>
  <c r="I23" i="189"/>
  <c r="H23" i="189"/>
  <c r="S22" i="189"/>
  <c r="T22" i="189" s="1"/>
  <c r="R22" i="189"/>
  <c r="I22" i="189"/>
  <c r="H22" i="189"/>
  <c r="S21" i="189"/>
  <c r="T21" i="189" s="1"/>
  <c r="R21" i="189"/>
  <c r="I21" i="189"/>
  <c r="H21" i="189"/>
  <c r="S20" i="189"/>
  <c r="T20" i="189" s="1"/>
  <c r="R20" i="189"/>
  <c r="I20" i="189"/>
  <c r="H20" i="189"/>
  <c r="S19" i="189"/>
  <c r="T19" i="189" s="1"/>
  <c r="R19" i="189"/>
  <c r="I19" i="189"/>
  <c r="H19" i="189"/>
  <c r="Q45" i="188"/>
  <c r="P45" i="188"/>
  <c r="O45" i="188"/>
  <c r="N45" i="188"/>
  <c r="M45" i="188"/>
  <c r="L45" i="188"/>
  <c r="K45" i="188"/>
  <c r="S45" i="188"/>
  <c r="T45" i="188" s="1"/>
  <c r="J45" i="188"/>
  <c r="R45" i="188"/>
  <c r="E45" i="188"/>
  <c r="S44" i="188"/>
  <c r="R44" i="188"/>
  <c r="T44" i="188" s="1"/>
  <c r="I44" i="188"/>
  <c r="H44" i="188"/>
  <c r="G44" i="188"/>
  <c r="S43" i="188"/>
  <c r="T43" i="188" s="1"/>
  <c r="R43" i="188"/>
  <c r="I43" i="188"/>
  <c r="H43" i="188"/>
  <c r="G43" i="188"/>
  <c r="F43" i="188"/>
  <c r="S42" i="188"/>
  <c r="T42" i="188" s="1"/>
  <c r="R42" i="188"/>
  <c r="I42" i="188"/>
  <c r="H42" i="188"/>
  <c r="G42" i="188"/>
  <c r="F42" i="188"/>
  <c r="S41" i="188"/>
  <c r="T41" i="188" s="1"/>
  <c r="R41" i="188"/>
  <c r="I41" i="188"/>
  <c r="H41" i="188"/>
  <c r="G41" i="188"/>
  <c r="F41" i="188"/>
  <c r="S40" i="188"/>
  <c r="T40" i="188" s="1"/>
  <c r="R40" i="188"/>
  <c r="I40" i="188"/>
  <c r="H40" i="188"/>
  <c r="G40" i="188"/>
  <c r="F40" i="188"/>
  <c r="S39" i="188"/>
  <c r="T39" i="188" s="1"/>
  <c r="R39" i="188"/>
  <c r="I39" i="188"/>
  <c r="H39" i="188"/>
  <c r="G39" i="188"/>
  <c r="S38" i="188"/>
  <c r="T38" i="188"/>
  <c r="R38" i="188"/>
  <c r="I38" i="188"/>
  <c r="H38" i="188"/>
  <c r="G38" i="188"/>
  <c r="S37" i="188"/>
  <c r="T37" i="188" s="1"/>
  <c r="R37" i="188"/>
  <c r="I37" i="188"/>
  <c r="H37" i="188"/>
  <c r="G37" i="188"/>
  <c r="S36" i="188"/>
  <c r="T36" i="188"/>
  <c r="R36" i="188"/>
  <c r="I36" i="188"/>
  <c r="H36" i="188"/>
  <c r="G36" i="188"/>
  <c r="S35" i="188"/>
  <c r="T35" i="188" s="1"/>
  <c r="R35" i="188"/>
  <c r="I35" i="188"/>
  <c r="H35" i="188"/>
  <c r="G35" i="188"/>
  <c r="S34" i="188"/>
  <c r="T34" i="188"/>
  <c r="R34" i="188"/>
  <c r="I34" i="188"/>
  <c r="H34" i="188"/>
  <c r="G34" i="188"/>
  <c r="S33" i="188"/>
  <c r="T33" i="188" s="1"/>
  <c r="R33" i="188"/>
  <c r="I33" i="188"/>
  <c r="H33" i="188"/>
  <c r="G33" i="188"/>
  <c r="S32" i="188"/>
  <c r="T32" i="188"/>
  <c r="R32" i="188"/>
  <c r="I32" i="188"/>
  <c r="H32" i="188"/>
  <c r="G32" i="188"/>
  <c r="S31" i="188"/>
  <c r="T31" i="188" s="1"/>
  <c r="R31" i="188"/>
  <c r="I31" i="188"/>
  <c r="H31" i="188"/>
  <c r="G31" i="188"/>
  <c r="S30" i="188"/>
  <c r="T30" i="188"/>
  <c r="R30" i="188"/>
  <c r="I30" i="188"/>
  <c r="H30" i="188"/>
  <c r="G30" i="188"/>
  <c r="S29" i="188"/>
  <c r="T29" i="188" s="1"/>
  <c r="R29" i="188"/>
  <c r="I29" i="188"/>
  <c r="H29" i="188"/>
  <c r="G29" i="188"/>
  <c r="S28" i="188"/>
  <c r="T28" i="188"/>
  <c r="R28" i="188"/>
  <c r="I28" i="188"/>
  <c r="H28" i="188"/>
  <c r="G28" i="188"/>
  <c r="S27" i="188"/>
  <c r="T27" i="188" s="1"/>
  <c r="R27" i="188"/>
  <c r="I27" i="188"/>
  <c r="H27" i="188"/>
  <c r="G27" i="188"/>
  <c r="S26" i="188"/>
  <c r="T26" i="188"/>
  <c r="R26" i="188"/>
  <c r="I26" i="188"/>
  <c r="H26" i="188"/>
  <c r="G26" i="188"/>
  <c r="S25" i="188"/>
  <c r="T25" i="188" s="1"/>
  <c r="R25" i="188"/>
  <c r="I25" i="188"/>
  <c r="H25" i="188"/>
  <c r="G25" i="188"/>
  <c r="S24" i="188"/>
  <c r="T24" i="188"/>
  <c r="R24" i="188"/>
  <c r="I24" i="188"/>
  <c r="H24" i="188"/>
  <c r="G24" i="188"/>
  <c r="S23" i="188"/>
  <c r="T23" i="188" s="1"/>
  <c r="R23" i="188"/>
  <c r="I23" i="188"/>
  <c r="H23" i="188"/>
  <c r="G23" i="188"/>
  <c r="S22" i="188"/>
  <c r="T22" i="188"/>
  <c r="R22" i="188"/>
  <c r="I22" i="188"/>
  <c r="H22" i="188"/>
  <c r="G22" i="188"/>
  <c r="S21" i="188"/>
  <c r="T21" i="188" s="1"/>
  <c r="R21" i="188"/>
  <c r="I21" i="188"/>
  <c r="H21" i="188"/>
  <c r="G21" i="188"/>
  <c r="S20" i="188"/>
  <c r="T20" i="188"/>
  <c r="R20" i="188"/>
  <c r="I20" i="188"/>
  <c r="H20" i="188"/>
  <c r="G20" i="188"/>
  <c r="S19" i="188"/>
  <c r="T19" i="188" s="1"/>
  <c r="R19" i="188"/>
  <c r="I19" i="188"/>
  <c r="I45" i="188"/>
  <c r="H19" i="188"/>
  <c r="H45" i="188"/>
  <c r="G19" i="188"/>
  <c r="Q26" i="187"/>
  <c r="P26" i="187"/>
  <c r="O26" i="187"/>
  <c r="N26" i="187"/>
  <c r="M26" i="187"/>
  <c r="L26" i="187"/>
  <c r="K26" i="187"/>
  <c r="S26" i="187"/>
  <c r="T26" i="187" s="1"/>
  <c r="J26" i="187"/>
  <c r="R26" i="187"/>
  <c r="E26" i="187"/>
  <c r="S25" i="187"/>
  <c r="T25" i="187" s="1"/>
  <c r="R25" i="187"/>
  <c r="I25" i="187"/>
  <c r="H25" i="187"/>
  <c r="G25" i="187"/>
  <c r="S24" i="187"/>
  <c r="T24" i="187" s="1"/>
  <c r="R24" i="187"/>
  <c r="I24" i="187"/>
  <c r="H24" i="187"/>
  <c r="G24" i="187"/>
  <c r="S23" i="187"/>
  <c r="T23" i="187" s="1"/>
  <c r="R23" i="187"/>
  <c r="I23" i="187"/>
  <c r="H23" i="187"/>
  <c r="G23" i="187"/>
  <c r="S22" i="187"/>
  <c r="R22" i="187"/>
  <c r="T22" i="187" s="1"/>
  <c r="I22" i="187"/>
  <c r="H22" i="187"/>
  <c r="G22" i="187"/>
  <c r="S21" i="187"/>
  <c r="T21" i="187" s="1"/>
  <c r="R21" i="187"/>
  <c r="I21" i="187"/>
  <c r="H21" i="187"/>
  <c r="G21" i="187"/>
  <c r="S20" i="187"/>
  <c r="R20" i="187"/>
  <c r="T20" i="187" s="1"/>
  <c r="I20" i="187"/>
  <c r="H20" i="187"/>
  <c r="G20" i="187"/>
  <c r="S19" i="187"/>
  <c r="T19" i="187" s="1"/>
  <c r="R19" i="187"/>
  <c r="I19" i="187"/>
  <c r="H19" i="187"/>
  <c r="G19" i="187"/>
  <c r="S18" i="187"/>
  <c r="R18" i="187"/>
  <c r="T18" i="187" s="1"/>
  <c r="I18" i="187"/>
  <c r="I26" i="187" s="1"/>
  <c r="H18" i="187"/>
  <c r="H26" i="187"/>
  <c r="G18" i="187"/>
  <c r="Q24" i="186"/>
  <c r="P24" i="186"/>
  <c r="O24" i="186"/>
  <c r="N24" i="186"/>
  <c r="M24" i="186"/>
  <c r="L24" i="186"/>
  <c r="K24" i="186"/>
  <c r="J24" i="186"/>
  <c r="R24" i="186"/>
  <c r="E24" i="186"/>
  <c r="I23" i="186"/>
  <c r="H23" i="186"/>
  <c r="I22" i="186"/>
  <c r="H22" i="186"/>
  <c r="S21" i="186"/>
  <c r="R21" i="186"/>
  <c r="T21" i="186" s="1"/>
  <c r="I21" i="186"/>
  <c r="H21" i="186"/>
  <c r="G21" i="186"/>
  <c r="S20" i="186"/>
  <c r="R20" i="186"/>
  <c r="T20" i="186" s="1"/>
  <c r="I20" i="186"/>
  <c r="H20" i="186"/>
  <c r="G20" i="186"/>
  <c r="S19" i="186"/>
  <c r="T19" i="186" s="1"/>
  <c r="R19" i="186"/>
  <c r="I19" i="186"/>
  <c r="I24" i="186" s="1"/>
  <c r="H19" i="186"/>
  <c r="H24" i="186" s="1"/>
  <c r="G19" i="186"/>
  <c r="Q27" i="185"/>
  <c r="P27" i="185"/>
  <c r="O27" i="185"/>
  <c r="N27" i="185"/>
  <c r="M27" i="185"/>
  <c r="L27" i="185"/>
  <c r="K27" i="185"/>
  <c r="J27" i="185"/>
  <c r="R27" i="185"/>
  <c r="E27" i="185"/>
  <c r="I26" i="185"/>
  <c r="H26" i="185"/>
  <c r="S25" i="185"/>
  <c r="R25" i="185"/>
  <c r="T25" i="185"/>
  <c r="I25" i="185"/>
  <c r="H25" i="185"/>
  <c r="G25" i="185"/>
  <c r="S24" i="185"/>
  <c r="R24" i="185"/>
  <c r="T24" i="185" s="1"/>
  <c r="I24" i="185"/>
  <c r="H24" i="185"/>
  <c r="G24" i="185"/>
  <c r="S23" i="185"/>
  <c r="T23" i="185" s="1"/>
  <c r="R23" i="185"/>
  <c r="I23" i="185"/>
  <c r="H23" i="185"/>
  <c r="G23" i="185"/>
  <c r="S22" i="185"/>
  <c r="T22" i="185" s="1"/>
  <c r="R22" i="185"/>
  <c r="I22" i="185"/>
  <c r="H22" i="185"/>
  <c r="G22" i="185"/>
  <c r="S21" i="185"/>
  <c r="T21" i="185"/>
  <c r="R21" i="185"/>
  <c r="I21" i="185"/>
  <c r="H21" i="185"/>
  <c r="G21" i="185"/>
  <c r="S20" i="185"/>
  <c r="T20" i="185" s="1"/>
  <c r="R20" i="185"/>
  <c r="I20" i="185"/>
  <c r="H20" i="185"/>
  <c r="G20" i="185"/>
  <c r="S19" i="185"/>
  <c r="T19" i="185"/>
  <c r="R19" i="185"/>
  <c r="I19" i="185"/>
  <c r="I27" i="185" s="1"/>
  <c r="H19" i="185"/>
  <c r="H27" i="185"/>
  <c r="G19" i="185"/>
  <c r="Q25" i="184"/>
  <c r="P25" i="184"/>
  <c r="O25" i="184"/>
  <c r="N25" i="184"/>
  <c r="M25" i="184"/>
  <c r="L25" i="184"/>
  <c r="K25" i="184"/>
  <c r="J25" i="184"/>
  <c r="R25" i="184"/>
  <c r="E25" i="184"/>
  <c r="I24" i="184"/>
  <c r="H24" i="184"/>
  <c r="S23" i="184"/>
  <c r="R23" i="184"/>
  <c r="T23" i="184" s="1"/>
  <c r="I23" i="184"/>
  <c r="H23" i="184"/>
  <c r="G23" i="184"/>
  <c r="S22" i="184"/>
  <c r="T22" i="184" s="1"/>
  <c r="R22" i="184"/>
  <c r="I22" i="184"/>
  <c r="H22" i="184"/>
  <c r="G22" i="184"/>
  <c r="S21" i="184"/>
  <c r="T21" i="184"/>
  <c r="R21" i="184"/>
  <c r="I21" i="184"/>
  <c r="H21" i="184"/>
  <c r="G21" i="184"/>
  <c r="S20" i="184"/>
  <c r="T20" i="184" s="1"/>
  <c r="R20" i="184"/>
  <c r="I20" i="184"/>
  <c r="H20" i="184"/>
  <c r="G20" i="184"/>
  <c r="S19" i="184"/>
  <c r="T19" i="184"/>
  <c r="R19" i="184"/>
  <c r="I19" i="184"/>
  <c r="H19" i="184"/>
  <c r="H25" i="184"/>
  <c r="G19" i="184"/>
  <c r="Q26" i="183"/>
  <c r="P26" i="183"/>
  <c r="O26" i="183"/>
  <c r="N26" i="183"/>
  <c r="M26" i="183"/>
  <c r="L26" i="183"/>
  <c r="K26" i="183"/>
  <c r="J26" i="183"/>
  <c r="R26" i="183"/>
  <c r="E26" i="183"/>
  <c r="I25" i="183"/>
  <c r="H25" i="183"/>
  <c r="I24" i="183"/>
  <c r="H24" i="183"/>
  <c r="S23" i="183"/>
  <c r="T23" i="183"/>
  <c r="R23" i="183"/>
  <c r="I23" i="183"/>
  <c r="H23" i="183"/>
  <c r="G23" i="183"/>
  <c r="S22" i="183"/>
  <c r="T22" i="183" s="1"/>
  <c r="R22" i="183"/>
  <c r="I22" i="183"/>
  <c r="H22" i="183"/>
  <c r="G22" i="183"/>
  <c r="S21" i="183"/>
  <c r="T21" i="183" s="1"/>
  <c r="R21" i="183"/>
  <c r="I21" i="183"/>
  <c r="H21" i="183"/>
  <c r="G21" i="183"/>
  <c r="F21" i="183"/>
  <c r="S20" i="183"/>
  <c r="T20" i="183"/>
  <c r="R20" i="183"/>
  <c r="I20" i="183"/>
  <c r="H20" i="183"/>
  <c r="G20" i="183"/>
  <c r="F20" i="183"/>
  <c r="S19" i="183"/>
  <c r="T19" i="183"/>
  <c r="R19" i="183"/>
  <c r="I19" i="183"/>
  <c r="I26" i="183" s="1"/>
  <c r="H19" i="183"/>
  <c r="H26" i="183"/>
  <c r="G19" i="183"/>
  <c r="Q23" i="182"/>
  <c r="P23" i="182"/>
  <c r="O23" i="182"/>
  <c r="N23" i="182"/>
  <c r="M23" i="182"/>
  <c r="L23" i="182"/>
  <c r="K23" i="182"/>
  <c r="J23" i="182"/>
  <c r="R23" i="182"/>
  <c r="E23" i="182"/>
  <c r="I22" i="182"/>
  <c r="H22" i="182"/>
  <c r="S21" i="182"/>
  <c r="T21" i="182"/>
  <c r="R21" i="182"/>
  <c r="I21" i="182"/>
  <c r="H21" i="182"/>
  <c r="G21" i="182"/>
  <c r="S20" i="182"/>
  <c r="T20" i="182" s="1"/>
  <c r="R20" i="182"/>
  <c r="I20" i="182"/>
  <c r="H20" i="182"/>
  <c r="G20" i="182"/>
  <c r="R19" i="182"/>
  <c r="T19" i="182" s="1"/>
  <c r="I19" i="182"/>
  <c r="I23" i="182" s="1"/>
  <c r="H19" i="182"/>
  <c r="H23" i="182"/>
  <c r="G19" i="182"/>
  <c r="Q26" i="181"/>
  <c r="P26" i="181"/>
  <c r="O26" i="181"/>
  <c r="N26" i="181"/>
  <c r="M26" i="181"/>
  <c r="L26" i="181"/>
  <c r="K26" i="181"/>
  <c r="J26" i="181"/>
  <c r="R26" i="181"/>
  <c r="E26" i="181"/>
  <c r="S25" i="181"/>
  <c r="R25" i="181"/>
  <c r="T25" i="181" s="1"/>
  <c r="I25" i="181"/>
  <c r="H25" i="181"/>
  <c r="G25" i="181"/>
  <c r="S24" i="181"/>
  <c r="T24" i="181" s="1"/>
  <c r="R24" i="181"/>
  <c r="I24" i="181"/>
  <c r="H24" i="181"/>
  <c r="G24" i="181"/>
  <c r="S23" i="181"/>
  <c r="T23" i="181"/>
  <c r="R23" i="181"/>
  <c r="I23" i="181"/>
  <c r="H23" i="181"/>
  <c r="G23" i="181"/>
  <c r="S22" i="181"/>
  <c r="T22" i="181" s="1"/>
  <c r="R22" i="181"/>
  <c r="I22" i="181"/>
  <c r="H22" i="181"/>
  <c r="G22" i="181"/>
  <c r="S21" i="181"/>
  <c r="T21" i="181"/>
  <c r="R21" i="181"/>
  <c r="I21" i="181"/>
  <c r="H21" i="181"/>
  <c r="G21" i="181"/>
  <c r="S20" i="181"/>
  <c r="R20" i="181"/>
  <c r="T20" i="181" s="1"/>
  <c r="I20" i="181"/>
  <c r="H20" i="181"/>
  <c r="G20" i="181"/>
  <c r="S19" i="181"/>
  <c r="T19" i="181" s="1"/>
  <c r="R19" i="181"/>
  <c r="I19" i="181"/>
  <c r="I26" i="181" s="1"/>
  <c r="H19" i="181"/>
  <c r="H26" i="181" s="1"/>
  <c r="G19" i="181"/>
  <c r="Q27" i="180"/>
  <c r="S27" i="180" s="1"/>
  <c r="T27" i="180" s="1"/>
  <c r="P27" i="180"/>
  <c r="O27" i="180"/>
  <c r="N27" i="180"/>
  <c r="M27" i="180"/>
  <c r="L27" i="180"/>
  <c r="K27" i="180"/>
  <c r="J27" i="180"/>
  <c r="R27" i="180"/>
  <c r="E27" i="180"/>
  <c r="I26" i="180"/>
  <c r="H26" i="180"/>
  <c r="S25" i="180"/>
  <c r="T25" i="180" s="1"/>
  <c r="R25" i="180"/>
  <c r="I25" i="180"/>
  <c r="H25" i="180"/>
  <c r="G25" i="180"/>
  <c r="S24" i="180"/>
  <c r="T24" i="180"/>
  <c r="R24" i="180"/>
  <c r="I24" i="180"/>
  <c r="H24" i="180"/>
  <c r="G24" i="180"/>
  <c r="S23" i="180"/>
  <c r="T23" i="180" s="1"/>
  <c r="R23" i="180"/>
  <c r="I23" i="180"/>
  <c r="H23" i="180"/>
  <c r="G23" i="180"/>
  <c r="S22" i="180"/>
  <c r="T22" i="180"/>
  <c r="R22" i="180"/>
  <c r="I22" i="180"/>
  <c r="H22" i="180"/>
  <c r="G22" i="180"/>
  <c r="S21" i="180"/>
  <c r="T21" i="180" s="1"/>
  <c r="R21" i="180"/>
  <c r="I21" i="180"/>
  <c r="H21" i="180"/>
  <c r="G21" i="180"/>
  <c r="F21" i="180"/>
  <c r="S20" i="180"/>
  <c r="T20" i="180"/>
  <c r="R20" i="180"/>
  <c r="I20" i="180"/>
  <c r="H20" i="180"/>
  <c r="G20" i="180"/>
  <c r="F20" i="180"/>
  <c r="S19" i="180"/>
  <c r="T19" i="180"/>
  <c r="R19" i="180"/>
  <c r="I19" i="180"/>
  <c r="I27" i="180" s="1"/>
  <c r="H19" i="180"/>
  <c r="H27" i="180"/>
  <c r="G19" i="180"/>
  <c r="S22" i="196"/>
  <c r="T22" i="196" s="1"/>
  <c r="S19" i="193"/>
  <c r="S28" i="193" s="1"/>
  <c r="Q25" i="179"/>
  <c r="P25" i="179"/>
  <c r="O25" i="179"/>
  <c r="N25" i="179"/>
  <c r="M25" i="179"/>
  <c r="L25" i="179"/>
  <c r="K25" i="179"/>
  <c r="J25" i="179"/>
  <c r="R25" i="179"/>
  <c r="E25" i="179"/>
  <c r="I24" i="179"/>
  <c r="H24" i="179"/>
  <c r="S22" i="179"/>
  <c r="R22" i="179"/>
  <c r="T22" i="179"/>
  <c r="I22" i="179"/>
  <c r="H22" i="179"/>
  <c r="G22" i="179"/>
  <c r="S21" i="179"/>
  <c r="R21" i="179"/>
  <c r="T21" i="179"/>
  <c r="I21" i="179"/>
  <c r="H21" i="179"/>
  <c r="G21" i="179"/>
  <c r="S20" i="179"/>
  <c r="R20" i="179"/>
  <c r="T20" i="179" s="1"/>
  <c r="I20" i="179"/>
  <c r="H20" i="179"/>
  <c r="G20" i="179"/>
  <c r="S19" i="179"/>
  <c r="R19" i="179"/>
  <c r="T19" i="179"/>
  <c r="I19" i="179"/>
  <c r="I25" i="179"/>
  <c r="H19" i="179"/>
  <c r="H25" i="179"/>
  <c r="G19" i="179"/>
  <c r="Q25" i="178"/>
  <c r="V25" i="178" s="1"/>
  <c r="P25" i="178"/>
  <c r="O25" i="178"/>
  <c r="S25" i="178"/>
  <c r="N25" i="178"/>
  <c r="R25" i="178"/>
  <c r="E25" i="178"/>
  <c r="I24" i="178"/>
  <c r="I23" i="178"/>
  <c r="S22" i="178"/>
  <c r="R22" i="178"/>
  <c r="T22" i="178"/>
  <c r="I22" i="178"/>
  <c r="H22" i="178"/>
  <c r="G22" i="178"/>
  <c r="S21" i="178"/>
  <c r="R21" i="178"/>
  <c r="T21" i="178"/>
  <c r="I21" i="178"/>
  <c r="H21" i="178"/>
  <c r="G21" i="178"/>
  <c r="S20" i="178"/>
  <c r="R20" i="178"/>
  <c r="T20" i="178"/>
  <c r="I20" i="178"/>
  <c r="H20" i="178"/>
  <c r="G20" i="178"/>
  <c r="S19" i="178"/>
  <c r="R19" i="178"/>
  <c r="T19" i="178"/>
  <c r="I19" i="178"/>
  <c r="H19" i="178"/>
  <c r="G19" i="178"/>
  <c r="Q25" i="177"/>
  <c r="P25" i="177"/>
  <c r="O25" i="177"/>
  <c r="N25" i="177"/>
  <c r="M25" i="177"/>
  <c r="L25" i="177"/>
  <c r="K25" i="177"/>
  <c r="S25" i="177"/>
  <c r="J25" i="177"/>
  <c r="R25" i="177"/>
  <c r="T25" i="177" s="1"/>
  <c r="E25" i="177"/>
  <c r="S22" i="177"/>
  <c r="T22" i="177" s="1"/>
  <c r="R22" i="177"/>
  <c r="I22" i="177"/>
  <c r="H22" i="177"/>
  <c r="H25" i="177" s="1"/>
  <c r="G22" i="177"/>
  <c r="S21" i="177"/>
  <c r="T21" i="177" s="1"/>
  <c r="R21" i="177"/>
  <c r="I21" i="177"/>
  <c r="H21" i="177"/>
  <c r="G21" i="177"/>
  <c r="S20" i="177"/>
  <c r="T20" i="177" s="1"/>
  <c r="R20" i="177"/>
  <c r="I20" i="177"/>
  <c r="H20" i="177"/>
  <c r="G20" i="177"/>
  <c r="S19" i="177"/>
  <c r="T19" i="177" s="1"/>
  <c r="R19" i="177"/>
  <c r="I19" i="177"/>
  <c r="I25" i="177"/>
  <c r="H19" i="177"/>
  <c r="G19" i="177"/>
  <c r="Q25" i="176"/>
  <c r="P25" i="176"/>
  <c r="R25" i="176" s="1"/>
  <c r="O25" i="176"/>
  <c r="N25" i="176"/>
  <c r="M25" i="176"/>
  <c r="L25" i="176"/>
  <c r="K25" i="176"/>
  <c r="S25" i="176"/>
  <c r="T25" i="176" s="1"/>
  <c r="J25" i="176"/>
  <c r="E25" i="176"/>
  <c r="I24" i="176"/>
  <c r="H24" i="176"/>
  <c r="I23" i="176"/>
  <c r="H23" i="176"/>
  <c r="I22" i="176"/>
  <c r="H22" i="176"/>
  <c r="S21" i="176"/>
  <c r="T21" i="176"/>
  <c r="R21" i="176"/>
  <c r="I21" i="176"/>
  <c r="H21" i="176"/>
  <c r="G21" i="176"/>
  <c r="S20" i="176"/>
  <c r="T20" i="176"/>
  <c r="R20" i="176"/>
  <c r="I20" i="176"/>
  <c r="H20" i="176"/>
  <c r="G20" i="176"/>
  <c r="S19" i="176"/>
  <c r="T19" i="176"/>
  <c r="R19" i="176"/>
  <c r="I19" i="176"/>
  <c r="I25" i="176" s="1"/>
  <c r="H19" i="176"/>
  <c r="H25" i="176" s="1"/>
  <c r="G19" i="176"/>
  <c r="Q23" i="175"/>
  <c r="P23" i="175"/>
  <c r="O23" i="175"/>
  <c r="N23" i="175"/>
  <c r="M23" i="175"/>
  <c r="L23" i="175"/>
  <c r="K23" i="175"/>
  <c r="J23" i="175"/>
  <c r="E23" i="175"/>
  <c r="I22" i="175"/>
  <c r="H22" i="175"/>
  <c r="S21" i="175"/>
  <c r="T21" i="175" s="1"/>
  <c r="R21" i="175"/>
  <c r="I21" i="175"/>
  <c r="H21" i="175"/>
  <c r="G21" i="175"/>
  <c r="S20" i="175"/>
  <c r="T20" i="175" s="1"/>
  <c r="R20" i="175"/>
  <c r="I20" i="175"/>
  <c r="H20" i="175"/>
  <c r="G20" i="175"/>
  <c r="F20" i="175"/>
  <c r="S19" i="175"/>
  <c r="T19" i="175"/>
  <c r="R19" i="175"/>
  <c r="I19" i="175"/>
  <c r="H19" i="175"/>
  <c r="G19" i="175"/>
  <c r="F19" i="175"/>
  <c r="S18" i="175"/>
  <c r="S23" i="175" s="1"/>
  <c r="R18" i="175"/>
  <c r="R23" i="175" s="1"/>
  <c r="I18" i="175"/>
  <c r="I23" i="175" s="1"/>
  <c r="H18" i="175"/>
  <c r="H23" i="175" s="1"/>
  <c r="G18" i="175"/>
  <c r="Q25" i="174"/>
  <c r="V25" i="174" s="1"/>
  <c r="P25" i="174"/>
  <c r="O25" i="174"/>
  <c r="N25" i="174"/>
  <c r="M25" i="174"/>
  <c r="L25" i="174"/>
  <c r="K25" i="174"/>
  <c r="J25" i="174"/>
  <c r="E25" i="174"/>
  <c r="I24" i="174"/>
  <c r="H24" i="174"/>
  <c r="S23" i="174"/>
  <c r="R23" i="174"/>
  <c r="T23" i="174" s="1"/>
  <c r="I23" i="174"/>
  <c r="H23" i="174"/>
  <c r="S22" i="174"/>
  <c r="R22" i="174"/>
  <c r="T22" i="174" s="1"/>
  <c r="I22" i="174"/>
  <c r="H22" i="174"/>
  <c r="S21" i="174"/>
  <c r="R21" i="174"/>
  <c r="T21" i="174"/>
  <c r="I21" i="174"/>
  <c r="H21" i="174"/>
  <c r="S20" i="174"/>
  <c r="R20" i="174"/>
  <c r="T20" i="174" s="1"/>
  <c r="I20" i="174"/>
  <c r="H20" i="174"/>
  <c r="S19" i="174"/>
  <c r="S25" i="174" s="1"/>
  <c r="R19" i="174"/>
  <c r="R25" i="174"/>
  <c r="I19" i="174"/>
  <c r="I25" i="174"/>
  <c r="H19" i="174"/>
  <c r="H25" i="174"/>
  <c r="Q29" i="173"/>
  <c r="S29" i="173" s="1"/>
  <c r="T29" i="173" s="1"/>
  <c r="P29" i="173"/>
  <c r="O29" i="173"/>
  <c r="N29" i="173"/>
  <c r="M29" i="173"/>
  <c r="L29" i="173"/>
  <c r="K29" i="173"/>
  <c r="J29" i="173"/>
  <c r="R29" i="173"/>
  <c r="E29" i="173"/>
  <c r="S28" i="173"/>
  <c r="T28" i="173" s="1"/>
  <c r="R28" i="173"/>
  <c r="I28" i="173"/>
  <c r="H28" i="173"/>
  <c r="G28" i="173"/>
  <c r="F28" i="173"/>
  <c r="S27" i="173"/>
  <c r="T27" i="173" s="1"/>
  <c r="R27" i="173"/>
  <c r="I27" i="173"/>
  <c r="H27" i="173"/>
  <c r="G27" i="173"/>
  <c r="S26" i="173"/>
  <c r="T26" i="173"/>
  <c r="R26" i="173"/>
  <c r="I26" i="173"/>
  <c r="H26" i="173"/>
  <c r="G26" i="173"/>
  <c r="S25" i="173"/>
  <c r="T25" i="173" s="1"/>
  <c r="R25" i="173"/>
  <c r="I25" i="173"/>
  <c r="H25" i="173"/>
  <c r="G25" i="173"/>
  <c r="S24" i="173"/>
  <c r="T24" i="173"/>
  <c r="R24" i="173"/>
  <c r="I24" i="173"/>
  <c r="H24" i="173"/>
  <c r="G24" i="173"/>
  <c r="S23" i="173"/>
  <c r="T23" i="173" s="1"/>
  <c r="R23" i="173"/>
  <c r="I23" i="173"/>
  <c r="H23" i="173"/>
  <c r="G23" i="173"/>
  <c r="F23" i="173"/>
  <c r="S22" i="173"/>
  <c r="T22" i="173" s="1"/>
  <c r="R22" i="173"/>
  <c r="I22" i="173"/>
  <c r="H22" i="173"/>
  <c r="G22" i="173"/>
  <c r="F22" i="173"/>
  <c r="S21" i="173"/>
  <c r="T21" i="173" s="1"/>
  <c r="R21" i="173"/>
  <c r="I21" i="173"/>
  <c r="H21" i="173"/>
  <c r="G21" i="173"/>
  <c r="F21" i="173"/>
  <c r="S20" i="173"/>
  <c r="T20" i="173" s="1"/>
  <c r="R20" i="173"/>
  <c r="I20" i="173"/>
  <c r="H20" i="173"/>
  <c r="G20" i="173"/>
  <c r="S19" i="173"/>
  <c r="T19" i="173"/>
  <c r="R19" i="173"/>
  <c r="I19" i="173"/>
  <c r="I29" i="173" s="1"/>
  <c r="H19" i="173"/>
  <c r="H29" i="173" s="1"/>
  <c r="G19" i="173"/>
  <c r="Q24" i="172"/>
  <c r="P24" i="172"/>
  <c r="O24" i="172"/>
  <c r="N24" i="172"/>
  <c r="M24" i="172"/>
  <c r="L24" i="172"/>
  <c r="K24" i="172"/>
  <c r="S24" i="172"/>
  <c r="T24" i="172" s="1"/>
  <c r="J24" i="172"/>
  <c r="R24" i="172"/>
  <c r="E24" i="172"/>
  <c r="S23" i="172"/>
  <c r="T23" i="172"/>
  <c r="R23" i="172"/>
  <c r="I23" i="172"/>
  <c r="H23" i="172"/>
  <c r="G23" i="172"/>
  <c r="S22" i="172"/>
  <c r="T22" i="172"/>
  <c r="R22" i="172"/>
  <c r="I22" i="172"/>
  <c r="H22" i="172"/>
  <c r="G22" i="172"/>
  <c r="S21" i="172"/>
  <c r="R21" i="172"/>
  <c r="T21" i="172" s="1"/>
  <c r="I21" i="172"/>
  <c r="H21" i="172"/>
  <c r="G21" i="172"/>
  <c r="S20" i="172"/>
  <c r="T20" i="172" s="1"/>
  <c r="R20" i="172"/>
  <c r="I20" i="172"/>
  <c r="H20" i="172"/>
  <c r="G20" i="172"/>
  <c r="S19" i="172"/>
  <c r="T19" i="172" s="1"/>
  <c r="R19" i="172"/>
  <c r="I19" i="172"/>
  <c r="H19" i="172"/>
  <c r="G19" i="172"/>
  <c r="S18" i="172"/>
  <c r="T18" i="172" s="1"/>
  <c r="R18" i="172"/>
  <c r="I18" i="172"/>
  <c r="I24" i="172"/>
  <c r="H18" i="172"/>
  <c r="H24" i="172"/>
  <c r="G18" i="172"/>
  <c r="T18" i="175"/>
  <c r="T23" i="175" s="1"/>
  <c r="T19" i="174"/>
  <c r="T25" i="174" s="1"/>
  <c r="Q29" i="171"/>
  <c r="P29" i="171"/>
  <c r="O29" i="171"/>
  <c r="N29" i="171"/>
  <c r="M29" i="171"/>
  <c r="L29" i="171"/>
  <c r="K29" i="171"/>
  <c r="S29" i="171"/>
  <c r="J29" i="171"/>
  <c r="R29" i="171"/>
  <c r="T29" i="171" s="1"/>
  <c r="E29" i="171"/>
  <c r="S28" i="171"/>
  <c r="R28" i="171"/>
  <c r="I28" i="171"/>
  <c r="H28" i="171"/>
  <c r="G28" i="171"/>
  <c r="F28" i="171"/>
  <c r="S27" i="171"/>
  <c r="T27" i="171" s="1"/>
  <c r="R27" i="171"/>
  <c r="I27" i="171"/>
  <c r="H27" i="171"/>
  <c r="G27" i="171"/>
  <c r="S26" i="171"/>
  <c r="R26" i="171"/>
  <c r="T26" i="171" s="1"/>
  <c r="I26" i="171"/>
  <c r="H26" i="171"/>
  <c r="G26" i="171"/>
  <c r="S25" i="171"/>
  <c r="T25" i="171"/>
  <c r="R25" i="171"/>
  <c r="I25" i="171"/>
  <c r="H25" i="171"/>
  <c r="G25" i="171"/>
  <c r="S24" i="171"/>
  <c r="R24" i="171"/>
  <c r="I24" i="171"/>
  <c r="H24" i="171"/>
  <c r="G24" i="171"/>
  <c r="S23" i="171"/>
  <c r="T23" i="171" s="1"/>
  <c r="R23" i="171"/>
  <c r="I23" i="171"/>
  <c r="H23" i="171"/>
  <c r="G23" i="171"/>
  <c r="S22" i="171"/>
  <c r="R22" i="171"/>
  <c r="T22" i="171" s="1"/>
  <c r="I22" i="171"/>
  <c r="H22" i="171"/>
  <c r="G22" i="171"/>
  <c r="S21" i="171"/>
  <c r="T21" i="171"/>
  <c r="R21" i="171"/>
  <c r="I21" i="171"/>
  <c r="H21" i="171"/>
  <c r="G21" i="171"/>
  <c r="S20" i="171"/>
  <c r="R20" i="171"/>
  <c r="I20" i="171"/>
  <c r="H20" i="171"/>
  <c r="G20" i="171"/>
  <c r="S19" i="171"/>
  <c r="T19" i="171" s="1"/>
  <c r="R19" i="171"/>
  <c r="I19" i="171"/>
  <c r="H19" i="171"/>
  <c r="G19" i="171"/>
  <c r="S18" i="171"/>
  <c r="R18" i="171"/>
  <c r="T18" i="171" s="1"/>
  <c r="I18" i="171"/>
  <c r="H18" i="171"/>
  <c r="G18" i="171"/>
  <c r="S17" i="171"/>
  <c r="T17" i="171"/>
  <c r="R17" i="171"/>
  <c r="I17" i="171"/>
  <c r="I29" i="171" s="1"/>
  <c r="H17" i="171"/>
  <c r="H29" i="171" s="1"/>
  <c r="G17" i="171"/>
  <c r="Q28" i="170"/>
  <c r="V28" i="170" s="1"/>
  <c r="P28" i="170"/>
  <c r="O28" i="170"/>
  <c r="N28" i="170"/>
  <c r="M28" i="170"/>
  <c r="L28" i="170"/>
  <c r="K28" i="170"/>
  <c r="S28" i="170"/>
  <c r="J28" i="170"/>
  <c r="R28" i="170"/>
  <c r="E28" i="170"/>
  <c r="S27" i="170"/>
  <c r="T27" i="170" s="1"/>
  <c r="R27" i="170"/>
  <c r="I27" i="170"/>
  <c r="H27" i="170"/>
  <c r="G27" i="170"/>
  <c r="S26" i="170"/>
  <c r="R26" i="170"/>
  <c r="I26" i="170"/>
  <c r="H26" i="170"/>
  <c r="G26" i="170"/>
  <c r="S25" i="170"/>
  <c r="R25" i="170"/>
  <c r="I25" i="170"/>
  <c r="H25" i="170"/>
  <c r="G25" i="170"/>
  <c r="S24" i="170"/>
  <c r="T24" i="170" s="1"/>
  <c r="R24" i="170"/>
  <c r="I24" i="170"/>
  <c r="H24" i="170"/>
  <c r="G24" i="170"/>
  <c r="S23" i="170"/>
  <c r="R23" i="170"/>
  <c r="I23" i="170"/>
  <c r="H23" i="170"/>
  <c r="G23" i="170"/>
  <c r="S22" i="170"/>
  <c r="T22" i="170" s="1"/>
  <c r="R22" i="170"/>
  <c r="I22" i="170"/>
  <c r="H22" i="170"/>
  <c r="G22" i="170"/>
  <c r="S21" i="170"/>
  <c r="R21" i="170"/>
  <c r="I21" i="170"/>
  <c r="H21" i="170"/>
  <c r="G21" i="170"/>
  <c r="S20" i="170"/>
  <c r="T20" i="170" s="1"/>
  <c r="R20" i="170"/>
  <c r="I20" i="170"/>
  <c r="H20" i="170"/>
  <c r="G20" i="170"/>
  <c r="S19" i="170"/>
  <c r="R19" i="170"/>
  <c r="I19" i="170"/>
  <c r="I28" i="170"/>
  <c r="H19" i="170"/>
  <c r="H28" i="170"/>
  <c r="G19" i="170"/>
  <c r="T28" i="170"/>
  <c r="Q27" i="169"/>
  <c r="P27" i="169"/>
  <c r="O27" i="169"/>
  <c r="N27" i="169"/>
  <c r="M27" i="169"/>
  <c r="L27" i="169"/>
  <c r="K27" i="169"/>
  <c r="S27" i="169"/>
  <c r="J27" i="169"/>
  <c r="R27" i="169"/>
  <c r="T27" i="169" s="1"/>
  <c r="E27" i="169"/>
  <c r="S26" i="169"/>
  <c r="R26" i="169"/>
  <c r="I26" i="169"/>
  <c r="H26" i="169"/>
  <c r="G26" i="169"/>
  <c r="F26" i="169"/>
  <c r="R25" i="169"/>
  <c r="I25" i="169"/>
  <c r="H25" i="169"/>
  <c r="G25" i="169"/>
  <c r="S24" i="169"/>
  <c r="T24" i="169" s="1"/>
  <c r="R24" i="169"/>
  <c r="I24" i="169"/>
  <c r="H24" i="169"/>
  <c r="G24" i="169"/>
  <c r="S23" i="169"/>
  <c r="R23" i="169"/>
  <c r="T23" i="169" s="1"/>
  <c r="I23" i="169"/>
  <c r="H23" i="169"/>
  <c r="G23" i="169"/>
  <c r="S22" i="169"/>
  <c r="R22" i="169"/>
  <c r="I22" i="169"/>
  <c r="H22" i="169"/>
  <c r="G22" i="169"/>
  <c r="S21" i="169"/>
  <c r="R21" i="169"/>
  <c r="T21" i="169" s="1"/>
  <c r="I21" i="169"/>
  <c r="H21" i="169"/>
  <c r="G21" i="169"/>
  <c r="S20" i="169"/>
  <c r="R20" i="169"/>
  <c r="I20" i="169"/>
  <c r="H20" i="169"/>
  <c r="G20" i="169"/>
  <c r="F20" i="169"/>
  <c r="S19" i="169"/>
  <c r="T19" i="169" s="1"/>
  <c r="R19" i="169"/>
  <c r="I19" i="169"/>
  <c r="I27" i="169"/>
  <c r="H19" i="169"/>
  <c r="H27" i="169" s="1"/>
  <c r="G19" i="169"/>
  <c r="Q26" i="168"/>
  <c r="P26" i="168"/>
  <c r="O26" i="168"/>
  <c r="N26" i="168"/>
  <c r="M26" i="168"/>
  <c r="L26" i="168"/>
  <c r="K26" i="168"/>
  <c r="S26" i="168"/>
  <c r="T26" i="168" s="1"/>
  <c r="J26" i="168"/>
  <c r="R26" i="168"/>
  <c r="E26" i="168"/>
  <c r="S25" i="168"/>
  <c r="T25" i="168" s="1"/>
  <c r="R25" i="168"/>
  <c r="I25" i="168"/>
  <c r="H25" i="168"/>
  <c r="G25" i="168"/>
  <c r="S24" i="168"/>
  <c r="R24" i="168"/>
  <c r="T24" i="168" s="1"/>
  <c r="I24" i="168"/>
  <c r="H24" i="168"/>
  <c r="G24" i="168"/>
  <c r="S23" i="168"/>
  <c r="T23" i="168" s="1"/>
  <c r="R23" i="168"/>
  <c r="I23" i="168"/>
  <c r="H23" i="168"/>
  <c r="G23" i="168"/>
  <c r="S22" i="168"/>
  <c r="T22" i="168"/>
  <c r="R22" i="168"/>
  <c r="I22" i="168"/>
  <c r="H22" i="168"/>
  <c r="G22" i="168"/>
  <c r="S21" i="168"/>
  <c r="T21" i="168" s="1"/>
  <c r="R21" i="168"/>
  <c r="I21" i="168"/>
  <c r="H21" i="168"/>
  <c r="G21" i="168"/>
  <c r="S20" i="168"/>
  <c r="T20" i="168"/>
  <c r="R20" i="168"/>
  <c r="I20" i="168"/>
  <c r="H20" i="168"/>
  <c r="G20" i="168"/>
  <c r="S19" i="168"/>
  <c r="T19" i="168" s="1"/>
  <c r="R19" i="168"/>
  <c r="I19" i="168"/>
  <c r="I26" i="168"/>
  <c r="H19" i="168"/>
  <c r="H26" i="168"/>
  <c r="G19" i="168"/>
  <c r="Q28" i="167"/>
  <c r="P28" i="167"/>
  <c r="O28" i="167"/>
  <c r="N28" i="167"/>
  <c r="M28" i="167"/>
  <c r="L28" i="167"/>
  <c r="K28" i="167"/>
  <c r="S28" i="167"/>
  <c r="T28" i="167" s="1"/>
  <c r="J28" i="167"/>
  <c r="R28" i="167"/>
  <c r="E28" i="167"/>
  <c r="S27" i="167"/>
  <c r="T27" i="167" s="1"/>
  <c r="R27" i="167"/>
  <c r="I27" i="167"/>
  <c r="H27" i="167"/>
  <c r="G27" i="167"/>
  <c r="S26" i="167"/>
  <c r="T26" i="167"/>
  <c r="R26" i="167"/>
  <c r="I26" i="167"/>
  <c r="H26" i="167"/>
  <c r="G26" i="167"/>
  <c r="S25" i="167"/>
  <c r="T25" i="167" s="1"/>
  <c r="R25" i="167"/>
  <c r="I25" i="167"/>
  <c r="H25" i="167"/>
  <c r="G25" i="167"/>
  <c r="S24" i="167"/>
  <c r="T24" i="167"/>
  <c r="R24" i="167"/>
  <c r="I24" i="167"/>
  <c r="H24" i="167"/>
  <c r="G24" i="167"/>
  <c r="S23" i="167"/>
  <c r="T23" i="167" s="1"/>
  <c r="R23" i="167"/>
  <c r="I23" i="167"/>
  <c r="H23" i="167"/>
  <c r="G23" i="167"/>
  <c r="S22" i="167"/>
  <c r="T22" i="167"/>
  <c r="R22" i="167"/>
  <c r="I22" i="167"/>
  <c r="H22" i="167"/>
  <c r="G22" i="167"/>
  <c r="S21" i="167"/>
  <c r="T21" i="167" s="1"/>
  <c r="R21" i="167"/>
  <c r="I21" i="167"/>
  <c r="H21" i="167"/>
  <c r="G21" i="167"/>
  <c r="S20" i="167"/>
  <c r="T20" i="167"/>
  <c r="R20" i="167"/>
  <c r="I20" i="167"/>
  <c r="H20" i="167"/>
  <c r="G20" i="167"/>
  <c r="S19" i="167"/>
  <c r="T19" i="167" s="1"/>
  <c r="R19" i="167"/>
  <c r="I19" i="167"/>
  <c r="I28" i="167"/>
  <c r="H19" i="167"/>
  <c r="H28" i="167"/>
  <c r="G19" i="167"/>
  <c r="Q24" i="166"/>
  <c r="P24" i="166"/>
  <c r="O24" i="166"/>
  <c r="N24" i="166"/>
  <c r="M24" i="166"/>
  <c r="L24" i="166"/>
  <c r="K24" i="166"/>
  <c r="S24" i="166"/>
  <c r="T24" i="166" s="1"/>
  <c r="J24" i="166"/>
  <c r="R24" i="166"/>
  <c r="E24" i="166"/>
  <c r="S23" i="166"/>
  <c r="T23" i="166" s="1"/>
  <c r="R23" i="166"/>
  <c r="I23" i="166"/>
  <c r="H23" i="166"/>
  <c r="G23" i="166"/>
  <c r="S22" i="166"/>
  <c r="T22" i="166"/>
  <c r="R22" i="166"/>
  <c r="I22" i="166"/>
  <c r="H22" i="166"/>
  <c r="G22" i="166"/>
  <c r="S21" i="166"/>
  <c r="T21" i="166" s="1"/>
  <c r="R21" i="166"/>
  <c r="I21" i="166"/>
  <c r="H21" i="166"/>
  <c r="G21" i="166"/>
  <c r="S20" i="166"/>
  <c r="T20" i="166" s="1"/>
  <c r="R20" i="166"/>
  <c r="I20" i="166"/>
  <c r="H20" i="166"/>
  <c r="G20" i="166"/>
  <c r="R19" i="166"/>
  <c r="T19" i="166"/>
  <c r="I19" i="166"/>
  <c r="I24" i="166" s="1"/>
  <c r="H19" i="166"/>
  <c r="H24" i="166" s="1"/>
  <c r="G19" i="166"/>
  <c r="Q26" i="165"/>
  <c r="P26" i="165"/>
  <c r="O26" i="165"/>
  <c r="N26" i="165"/>
  <c r="M26" i="165"/>
  <c r="L26" i="165"/>
  <c r="K26" i="165"/>
  <c r="S26" i="165"/>
  <c r="T26" i="165" s="1"/>
  <c r="J26" i="165"/>
  <c r="R26" i="165"/>
  <c r="E26" i="165"/>
  <c r="S25" i="165"/>
  <c r="R25" i="165"/>
  <c r="T25" i="165" s="1"/>
  <c r="I25" i="165"/>
  <c r="H25" i="165"/>
  <c r="G25" i="165"/>
  <c r="S24" i="165"/>
  <c r="T24" i="165" s="1"/>
  <c r="R24" i="165"/>
  <c r="I24" i="165"/>
  <c r="H24" i="165"/>
  <c r="G24" i="165"/>
  <c r="S23" i="165"/>
  <c r="R23" i="165"/>
  <c r="T23" i="165" s="1"/>
  <c r="I23" i="165"/>
  <c r="H23" i="165"/>
  <c r="G23" i="165"/>
  <c r="S22" i="165"/>
  <c r="T22" i="165" s="1"/>
  <c r="R22" i="165"/>
  <c r="I22" i="165"/>
  <c r="H22" i="165"/>
  <c r="G22" i="165"/>
  <c r="S21" i="165"/>
  <c r="T21" i="165"/>
  <c r="R21" i="165"/>
  <c r="I21" i="165"/>
  <c r="H21" i="165"/>
  <c r="G21" i="165"/>
  <c r="S20" i="165"/>
  <c r="T20" i="165" s="1"/>
  <c r="R20" i="165"/>
  <c r="I20" i="165"/>
  <c r="H20" i="165"/>
  <c r="G20" i="165"/>
  <c r="S19" i="165"/>
  <c r="T19" i="165" s="1"/>
  <c r="R19" i="165"/>
  <c r="I19" i="165"/>
  <c r="I26" i="165" s="1"/>
  <c r="H19" i="165"/>
  <c r="H26" i="165" s="1"/>
  <c r="G19" i="165"/>
  <c r="Q26" i="164"/>
  <c r="P26" i="164"/>
  <c r="O26" i="164"/>
  <c r="N26" i="164"/>
  <c r="R26" i="164"/>
  <c r="E26" i="164"/>
  <c r="S25" i="164"/>
  <c r="R25" i="164"/>
  <c r="T25" i="164" s="1"/>
  <c r="I25" i="164"/>
  <c r="H25" i="164"/>
  <c r="G25" i="164"/>
  <c r="F25" i="164"/>
  <c r="S24" i="164"/>
  <c r="T24" i="164"/>
  <c r="R24" i="164"/>
  <c r="I24" i="164"/>
  <c r="H24" i="164"/>
  <c r="G24" i="164"/>
  <c r="F24" i="164"/>
  <c r="S23" i="164"/>
  <c r="R23" i="164"/>
  <c r="T23" i="164" s="1"/>
  <c r="I23" i="164"/>
  <c r="H23" i="164"/>
  <c r="G23" i="164"/>
  <c r="S22" i="164"/>
  <c r="T22" i="164" s="1"/>
  <c r="R22" i="164"/>
  <c r="I22" i="164"/>
  <c r="H22" i="164"/>
  <c r="G22" i="164"/>
  <c r="S21" i="164"/>
  <c r="R21" i="164"/>
  <c r="T21" i="164" s="1"/>
  <c r="I21" i="164"/>
  <c r="H21" i="164"/>
  <c r="G21" i="164"/>
  <c r="F21" i="164"/>
  <c r="S20" i="164"/>
  <c r="T20" i="164" s="1"/>
  <c r="R20" i="164"/>
  <c r="I20" i="164"/>
  <c r="H20" i="164"/>
  <c r="G20" i="164"/>
  <c r="F20" i="164"/>
  <c r="S19" i="164"/>
  <c r="T19" i="164" s="1"/>
  <c r="R19" i="164"/>
  <c r="I19" i="164"/>
  <c r="H19" i="164"/>
  <c r="G19" i="164"/>
  <c r="Q26" i="163"/>
  <c r="P26" i="163"/>
  <c r="O26" i="163"/>
  <c r="N26" i="163"/>
  <c r="M26" i="163"/>
  <c r="L26" i="163"/>
  <c r="K26" i="163"/>
  <c r="S26" i="163"/>
  <c r="T26" i="163" s="1"/>
  <c r="J26" i="163"/>
  <c r="R26" i="163"/>
  <c r="E26" i="163"/>
  <c r="S25" i="163"/>
  <c r="R25" i="163"/>
  <c r="T25" i="163" s="1"/>
  <c r="I25" i="163"/>
  <c r="H25" i="163"/>
  <c r="G25" i="163"/>
  <c r="S24" i="163"/>
  <c r="T24" i="163" s="1"/>
  <c r="R24" i="163"/>
  <c r="I24" i="163"/>
  <c r="H24" i="163"/>
  <c r="G24" i="163"/>
  <c r="S23" i="163"/>
  <c r="R23" i="163"/>
  <c r="T23" i="163" s="1"/>
  <c r="I23" i="163"/>
  <c r="H23" i="163"/>
  <c r="G23" i="163"/>
  <c r="S22" i="163"/>
  <c r="T22" i="163" s="1"/>
  <c r="R22" i="163"/>
  <c r="I22" i="163"/>
  <c r="H22" i="163"/>
  <c r="G22" i="163"/>
  <c r="S21" i="163"/>
  <c r="T21" i="163" s="1"/>
  <c r="R21" i="163"/>
  <c r="I21" i="163"/>
  <c r="H21" i="163"/>
  <c r="G21" i="163"/>
  <c r="S20" i="163"/>
  <c r="T20" i="163" s="1"/>
  <c r="R20" i="163"/>
  <c r="I20" i="163"/>
  <c r="H20" i="163"/>
  <c r="G20" i="163"/>
  <c r="S19" i="163"/>
  <c r="R19" i="163"/>
  <c r="T19" i="163" s="1"/>
  <c r="I19" i="163"/>
  <c r="I26" i="163" s="1"/>
  <c r="H19" i="163"/>
  <c r="H26" i="163" s="1"/>
  <c r="G19" i="163"/>
  <c r="Q26" i="162"/>
  <c r="P26" i="162"/>
  <c r="O26" i="162"/>
  <c r="N26" i="162"/>
  <c r="M26" i="162"/>
  <c r="L26" i="162"/>
  <c r="K26" i="162"/>
  <c r="S26" i="162"/>
  <c r="T26" i="162" s="1"/>
  <c r="J26" i="162"/>
  <c r="R26" i="162"/>
  <c r="I26" i="162"/>
  <c r="E26" i="162"/>
  <c r="S25" i="162"/>
  <c r="T25" i="162" s="1"/>
  <c r="R25" i="162"/>
  <c r="I25" i="162"/>
  <c r="H25" i="162"/>
  <c r="G25" i="162"/>
  <c r="S24" i="162"/>
  <c r="R24" i="162"/>
  <c r="T24" i="162" s="1"/>
  <c r="I24" i="162"/>
  <c r="H24" i="162"/>
  <c r="G24" i="162"/>
  <c r="S23" i="162"/>
  <c r="T23" i="162" s="1"/>
  <c r="R23" i="162"/>
  <c r="I23" i="162"/>
  <c r="H23" i="162"/>
  <c r="G23" i="162"/>
  <c r="S22" i="162"/>
  <c r="T22" i="162" s="1"/>
  <c r="R22" i="162"/>
  <c r="I22" i="162"/>
  <c r="H22" i="162"/>
  <c r="G22" i="162"/>
  <c r="S21" i="162"/>
  <c r="R21" i="162"/>
  <c r="T21" i="162" s="1"/>
  <c r="I21" i="162"/>
  <c r="H21" i="162"/>
  <c r="G21" i="162"/>
  <c r="S20" i="162"/>
  <c r="T20" i="162" s="1"/>
  <c r="R20" i="162"/>
  <c r="I20" i="162"/>
  <c r="H20" i="162"/>
  <c r="G20" i="162"/>
  <c r="S19" i="162"/>
  <c r="R19" i="162"/>
  <c r="T19" i="162" s="1"/>
  <c r="I19" i="162"/>
  <c r="H19" i="162"/>
  <c r="H26" i="162"/>
  <c r="G19" i="162"/>
  <c r="F19" i="162"/>
  <c r="Q27" i="161"/>
  <c r="V27" i="161" s="1"/>
  <c r="P27" i="161"/>
  <c r="O27" i="161"/>
  <c r="N27" i="161"/>
  <c r="M27" i="161"/>
  <c r="L27" i="161"/>
  <c r="K27" i="161"/>
  <c r="S27" i="161"/>
  <c r="J27" i="161"/>
  <c r="R27" i="161"/>
  <c r="T27" i="161" s="1"/>
  <c r="E27" i="161"/>
  <c r="S26" i="161"/>
  <c r="T26" i="161" s="1"/>
  <c r="R26" i="161"/>
  <c r="I26" i="161"/>
  <c r="H26" i="161"/>
  <c r="G26" i="161"/>
  <c r="S25" i="161"/>
  <c r="T25" i="161" s="1"/>
  <c r="R25" i="161"/>
  <c r="I25" i="161"/>
  <c r="H25" i="161"/>
  <c r="G25" i="161"/>
  <c r="S24" i="161"/>
  <c r="T24" i="161" s="1"/>
  <c r="R24" i="161"/>
  <c r="I24" i="161"/>
  <c r="H24" i="161"/>
  <c r="G24" i="161"/>
  <c r="S23" i="161"/>
  <c r="T23" i="161" s="1"/>
  <c r="R23" i="161"/>
  <c r="I23" i="161"/>
  <c r="H23" i="161"/>
  <c r="G23" i="161"/>
  <c r="S22" i="161"/>
  <c r="T22" i="161" s="1"/>
  <c r="R22" i="161"/>
  <c r="I22" i="161"/>
  <c r="H22" i="161"/>
  <c r="G22" i="161"/>
  <c r="S21" i="161"/>
  <c r="T21" i="161" s="1"/>
  <c r="R21" i="161"/>
  <c r="I21" i="161"/>
  <c r="H21" i="161"/>
  <c r="G21" i="161"/>
  <c r="S20" i="161"/>
  <c r="T20" i="161" s="1"/>
  <c r="R20" i="161"/>
  <c r="I20" i="161"/>
  <c r="H20" i="161"/>
  <c r="G20" i="161"/>
  <c r="S19" i="161"/>
  <c r="T19" i="161" s="1"/>
  <c r="R19" i="161"/>
  <c r="I19" i="161"/>
  <c r="H19" i="161"/>
  <c r="G19" i="161"/>
  <c r="S18" i="161"/>
  <c r="T18" i="161" s="1"/>
  <c r="R18" i="161"/>
  <c r="I18" i="161"/>
  <c r="I27" i="161"/>
  <c r="H18" i="161"/>
  <c r="H27" i="161"/>
  <c r="G18" i="161"/>
  <c r="Q22" i="160"/>
  <c r="S22" i="160" s="1"/>
  <c r="T22" i="160" s="1"/>
  <c r="O22" i="160"/>
  <c r="N22" i="160"/>
  <c r="M22" i="160"/>
  <c r="L22" i="160"/>
  <c r="K22" i="160"/>
  <c r="J22" i="160"/>
  <c r="R22" i="160"/>
  <c r="E22" i="160"/>
  <c r="S21" i="160"/>
  <c r="T21" i="160" s="1"/>
  <c r="R21" i="160"/>
  <c r="I21" i="160"/>
  <c r="H21" i="160"/>
  <c r="G21" i="160"/>
  <c r="S20" i="160"/>
  <c r="T20" i="160"/>
  <c r="R20" i="160"/>
  <c r="I20" i="160"/>
  <c r="H20" i="160"/>
  <c r="G20" i="160"/>
  <c r="S19" i="160"/>
  <c r="T19" i="160" s="1"/>
  <c r="R19" i="160"/>
  <c r="I19" i="160"/>
  <c r="I22" i="160"/>
  <c r="H19" i="160"/>
  <c r="H22" i="160"/>
  <c r="G19" i="160"/>
  <c r="W25" i="159"/>
  <c r="Q25" i="159"/>
  <c r="V25" i="159" s="1"/>
  <c r="P25" i="159"/>
  <c r="O25" i="159"/>
  <c r="N25" i="159"/>
  <c r="M25" i="159"/>
  <c r="L25" i="159"/>
  <c r="K25" i="159"/>
  <c r="S25" i="159"/>
  <c r="J25" i="159"/>
  <c r="R25" i="159"/>
  <c r="T25" i="159" s="1"/>
  <c r="E25" i="159"/>
  <c r="R24" i="159"/>
  <c r="T24" i="159" s="1"/>
  <c r="I24" i="159"/>
  <c r="H24" i="159"/>
  <c r="G24" i="159"/>
  <c r="R23" i="159"/>
  <c r="T23" i="159" s="1"/>
  <c r="I23" i="159"/>
  <c r="H23" i="159"/>
  <c r="G23" i="159"/>
  <c r="I22" i="159"/>
  <c r="H22" i="159"/>
  <c r="G22" i="159"/>
  <c r="R21" i="159"/>
  <c r="T21" i="159" s="1"/>
  <c r="I21" i="159"/>
  <c r="H21" i="159"/>
  <c r="G21" i="159"/>
  <c r="R20" i="159"/>
  <c r="T20" i="159" s="1"/>
  <c r="I20" i="159"/>
  <c r="H20" i="159"/>
  <c r="G20" i="159"/>
  <c r="R19" i="159"/>
  <c r="T19" i="159" s="1"/>
  <c r="I19" i="159"/>
  <c r="I25" i="159" s="1"/>
  <c r="H19" i="159"/>
  <c r="H25" i="159"/>
  <c r="G19" i="159"/>
  <c r="F19" i="159"/>
  <c r="Q26" i="158"/>
  <c r="P26" i="158"/>
  <c r="O26" i="158"/>
  <c r="N26" i="158"/>
  <c r="S26" i="158"/>
  <c r="R26" i="158"/>
  <c r="E26" i="158"/>
  <c r="S25" i="158"/>
  <c r="R25" i="158"/>
  <c r="T25" i="158" s="1"/>
  <c r="I25" i="158"/>
  <c r="H25" i="158"/>
  <c r="G25" i="158"/>
  <c r="S24" i="158"/>
  <c r="T24" i="158" s="1"/>
  <c r="R24" i="158"/>
  <c r="I24" i="158"/>
  <c r="H24" i="158"/>
  <c r="G24" i="158"/>
  <c r="S23" i="158"/>
  <c r="R23" i="158"/>
  <c r="T23" i="158" s="1"/>
  <c r="I23" i="158"/>
  <c r="H23" i="158"/>
  <c r="G23" i="158"/>
  <c r="S22" i="158"/>
  <c r="T22" i="158" s="1"/>
  <c r="R22" i="158"/>
  <c r="I22" i="158"/>
  <c r="H22" i="158"/>
  <c r="G22" i="158"/>
  <c r="S21" i="158"/>
  <c r="R21" i="158"/>
  <c r="T21" i="158" s="1"/>
  <c r="I21" i="158"/>
  <c r="H21" i="158"/>
  <c r="G21" i="158"/>
  <c r="S20" i="158"/>
  <c r="T20" i="158" s="1"/>
  <c r="R20" i="158"/>
  <c r="I20" i="158"/>
  <c r="H20" i="158"/>
  <c r="G20" i="158"/>
  <c r="S19" i="158"/>
  <c r="T19" i="158" s="1"/>
  <c r="R19" i="158"/>
  <c r="I19" i="158"/>
  <c r="H19" i="158"/>
  <c r="G19" i="158"/>
  <c r="Q28" i="157"/>
  <c r="P28" i="157"/>
  <c r="O28" i="157"/>
  <c r="N28" i="157"/>
  <c r="M28" i="157"/>
  <c r="L28" i="157"/>
  <c r="K28" i="157"/>
  <c r="S28" i="157"/>
  <c r="T28" i="157" s="1"/>
  <c r="J28" i="157"/>
  <c r="R28" i="157"/>
  <c r="E28" i="157"/>
  <c r="S27" i="157"/>
  <c r="T27" i="157" s="1"/>
  <c r="I27" i="157"/>
  <c r="H27" i="157"/>
  <c r="G27" i="157"/>
  <c r="S26" i="157"/>
  <c r="T26" i="157" s="1"/>
  <c r="R26" i="157"/>
  <c r="I26" i="157"/>
  <c r="H26" i="157"/>
  <c r="G26" i="157"/>
  <c r="S25" i="157"/>
  <c r="T25" i="157"/>
  <c r="I25" i="157"/>
  <c r="H25" i="157"/>
  <c r="G25" i="157"/>
  <c r="F25" i="157"/>
  <c r="S24" i="157"/>
  <c r="T24" i="157" s="1"/>
  <c r="I24" i="157"/>
  <c r="H24" i="157"/>
  <c r="G24" i="157"/>
  <c r="S23" i="157"/>
  <c r="T23" i="157" s="1"/>
  <c r="I23" i="157"/>
  <c r="H23" i="157"/>
  <c r="G23" i="157"/>
  <c r="S22" i="157"/>
  <c r="T22" i="157" s="1"/>
  <c r="R22" i="157"/>
  <c r="I22" i="157"/>
  <c r="H22" i="157"/>
  <c r="G22" i="157"/>
  <c r="F22" i="157"/>
  <c r="S21" i="157"/>
  <c r="T21" i="157" s="1"/>
  <c r="R21" i="157"/>
  <c r="I21" i="157"/>
  <c r="H21" i="157"/>
  <c r="G21" i="157"/>
  <c r="F21" i="157"/>
  <c r="S20" i="157"/>
  <c r="T20" i="157" s="1"/>
  <c r="I20" i="157"/>
  <c r="H20" i="157"/>
  <c r="G20" i="157"/>
  <c r="S19" i="157"/>
  <c r="T19" i="157" s="1"/>
  <c r="R19" i="157"/>
  <c r="I19" i="157"/>
  <c r="I28" i="157"/>
  <c r="H19" i="157"/>
  <c r="H28" i="157"/>
  <c r="G19" i="157"/>
  <c r="Q26" i="156"/>
  <c r="P26" i="156"/>
  <c r="O26" i="156"/>
  <c r="N26" i="156"/>
  <c r="R26" i="156"/>
  <c r="E26" i="156"/>
  <c r="S25" i="156"/>
  <c r="R25" i="156"/>
  <c r="T25" i="156" s="1"/>
  <c r="I25" i="156"/>
  <c r="H25" i="156"/>
  <c r="G25" i="156"/>
  <c r="S24" i="156"/>
  <c r="T24" i="156" s="1"/>
  <c r="R24" i="156"/>
  <c r="I24" i="156"/>
  <c r="H24" i="156"/>
  <c r="G24" i="156"/>
  <c r="S23" i="156"/>
  <c r="T23" i="156"/>
  <c r="R23" i="156"/>
  <c r="I23" i="156"/>
  <c r="H23" i="156"/>
  <c r="G23" i="156"/>
  <c r="S22" i="156"/>
  <c r="T22" i="156" s="1"/>
  <c r="R22" i="156"/>
  <c r="I22" i="156"/>
  <c r="H22" i="156"/>
  <c r="G22" i="156"/>
  <c r="S21" i="156"/>
  <c r="T21" i="156"/>
  <c r="R21" i="156"/>
  <c r="I21" i="156"/>
  <c r="H21" i="156"/>
  <c r="G21" i="156"/>
  <c r="S20" i="156"/>
  <c r="T20" i="156" s="1"/>
  <c r="R20" i="156"/>
  <c r="I20" i="156"/>
  <c r="H20" i="156"/>
  <c r="G20" i="156"/>
  <c r="F20" i="156"/>
  <c r="S19" i="156"/>
  <c r="T19" i="156" s="1"/>
  <c r="R19" i="156"/>
  <c r="I19" i="156"/>
  <c r="H19" i="156"/>
  <c r="G19" i="156"/>
  <c r="F19" i="156"/>
  <c r="E22" i="155"/>
  <c r="V20" i="155"/>
  <c r="W20" i="155" s="1"/>
  <c r="P20" i="155"/>
  <c r="O20" i="155"/>
  <c r="N20" i="155"/>
  <c r="M20" i="155"/>
  <c r="L20" i="155"/>
  <c r="K20" i="155"/>
  <c r="J20" i="155"/>
  <c r="R20" i="155"/>
  <c r="S20" i="155" s="1"/>
  <c r="I20" i="155"/>
  <c r="Q20" i="155"/>
  <c r="D20" i="155"/>
  <c r="R19" i="155"/>
  <c r="Q19" i="155"/>
  <c r="S19" i="155" s="1"/>
  <c r="H19" i="155"/>
  <c r="H20" i="155" s="1"/>
  <c r="G19" i="155"/>
  <c r="G20" i="155" s="1"/>
  <c r="F19" i="155"/>
  <c r="Q25" i="154"/>
  <c r="P25" i="154"/>
  <c r="O25" i="154"/>
  <c r="S25" i="154"/>
  <c r="N25" i="154"/>
  <c r="M25" i="154"/>
  <c r="L25" i="154"/>
  <c r="R25" i="154"/>
  <c r="K25" i="154"/>
  <c r="J25" i="154"/>
  <c r="E25" i="154"/>
  <c r="S24" i="154"/>
  <c r="R24" i="154"/>
  <c r="T24" i="154" s="1"/>
  <c r="I24" i="154"/>
  <c r="H24" i="154"/>
  <c r="G24" i="154"/>
  <c r="S23" i="154"/>
  <c r="R23" i="154"/>
  <c r="T23" i="154"/>
  <c r="I23" i="154"/>
  <c r="H23" i="154"/>
  <c r="G23" i="154"/>
  <c r="S22" i="154"/>
  <c r="R22" i="154"/>
  <c r="T22" i="154" s="1"/>
  <c r="I22" i="154"/>
  <c r="H22" i="154"/>
  <c r="G22" i="154"/>
  <c r="S21" i="154"/>
  <c r="T21" i="154" s="1"/>
  <c r="R21" i="154"/>
  <c r="I21" i="154"/>
  <c r="H21" i="154"/>
  <c r="G21" i="154"/>
  <c r="S20" i="154"/>
  <c r="R20" i="154"/>
  <c r="T20" i="154" s="1"/>
  <c r="I20" i="154"/>
  <c r="H20" i="154"/>
  <c r="G20" i="154"/>
  <c r="S19" i="154"/>
  <c r="R19" i="154"/>
  <c r="T19" i="154"/>
  <c r="I19" i="154"/>
  <c r="I25" i="154"/>
  <c r="H19" i="154"/>
  <c r="G19" i="154"/>
  <c r="Q25" i="153"/>
  <c r="P25" i="153"/>
  <c r="O25" i="153"/>
  <c r="N25" i="153"/>
  <c r="M25" i="153"/>
  <c r="L25" i="153"/>
  <c r="K25" i="153"/>
  <c r="S25" i="153"/>
  <c r="T25" i="153" s="1"/>
  <c r="J25" i="153"/>
  <c r="R25" i="153"/>
  <c r="E25" i="153"/>
  <c r="S24" i="153"/>
  <c r="T24" i="153" s="1"/>
  <c r="R24" i="153"/>
  <c r="I24" i="153"/>
  <c r="H24" i="153"/>
  <c r="G24" i="153"/>
  <c r="S23" i="153"/>
  <c r="R23" i="153"/>
  <c r="T23" i="153" s="1"/>
  <c r="I23" i="153"/>
  <c r="H23" i="153"/>
  <c r="G23" i="153"/>
  <c r="S22" i="153"/>
  <c r="T22" i="153" s="1"/>
  <c r="R22" i="153"/>
  <c r="I22" i="153"/>
  <c r="H22" i="153"/>
  <c r="G22" i="153"/>
  <c r="S21" i="153"/>
  <c r="T21" i="153"/>
  <c r="R21" i="153"/>
  <c r="I21" i="153"/>
  <c r="H21" i="153"/>
  <c r="G21" i="153"/>
  <c r="S20" i="153"/>
  <c r="T20" i="153" s="1"/>
  <c r="R20" i="153"/>
  <c r="I20" i="153"/>
  <c r="H20" i="153"/>
  <c r="G20" i="153"/>
  <c r="S19" i="153"/>
  <c r="T19" i="153"/>
  <c r="R19" i="153"/>
  <c r="I19" i="153"/>
  <c r="I25" i="153" s="1"/>
  <c r="H19" i="153"/>
  <c r="H25" i="153" s="1"/>
  <c r="G19" i="153"/>
  <c r="X25" i="152"/>
  <c r="Y25" i="152" s="1"/>
  <c r="R25" i="152"/>
  <c r="Q25" i="152"/>
  <c r="P25" i="152"/>
  <c r="O25" i="152"/>
  <c r="N25" i="152"/>
  <c r="M25" i="152"/>
  <c r="L25" i="152"/>
  <c r="T25" i="152"/>
  <c r="K25" i="152"/>
  <c r="S25" i="152"/>
  <c r="F25" i="152"/>
  <c r="T24" i="152"/>
  <c r="U24" i="152"/>
  <c r="S24" i="152"/>
  <c r="J24" i="152"/>
  <c r="I24" i="152"/>
  <c r="H24" i="152"/>
  <c r="T23" i="152"/>
  <c r="U23" i="152" s="1"/>
  <c r="S23" i="152"/>
  <c r="J23" i="152"/>
  <c r="I23" i="152"/>
  <c r="H23" i="152"/>
  <c r="T22" i="152"/>
  <c r="S22" i="152"/>
  <c r="U22" i="152" s="1"/>
  <c r="J22" i="152"/>
  <c r="I22" i="152"/>
  <c r="H22" i="152"/>
  <c r="T21" i="152"/>
  <c r="U21" i="152" s="1"/>
  <c r="S21" i="152"/>
  <c r="J21" i="152"/>
  <c r="I21" i="152"/>
  <c r="H21" i="152"/>
  <c r="T20" i="152"/>
  <c r="U20" i="152"/>
  <c r="S20" i="152"/>
  <c r="J20" i="152"/>
  <c r="I20" i="152"/>
  <c r="H20" i="152"/>
  <c r="T19" i="152"/>
  <c r="U19" i="152" s="1"/>
  <c r="S19" i="152"/>
  <c r="J19" i="152"/>
  <c r="J25" i="152"/>
  <c r="I19" i="152"/>
  <c r="I25" i="152"/>
  <c r="H19" i="152"/>
  <c r="W27" i="151"/>
  <c r="Q27" i="151"/>
  <c r="P27" i="151"/>
  <c r="O27" i="151"/>
  <c r="N27" i="151"/>
  <c r="M27" i="151"/>
  <c r="L27" i="151"/>
  <c r="K27" i="151"/>
  <c r="S27" i="151"/>
  <c r="T27" i="151" s="1"/>
  <c r="J27" i="151"/>
  <c r="R27" i="151"/>
  <c r="E27" i="151"/>
  <c r="S26" i="151"/>
  <c r="T26" i="151" s="1"/>
  <c r="R26" i="151"/>
  <c r="I26" i="151"/>
  <c r="H26" i="151"/>
  <c r="G26" i="151"/>
  <c r="S25" i="151"/>
  <c r="R25" i="151"/>
  <c r="T25" i="151" s="1"/>
  <c r="I25" i="151"/>
  <c r="H25" i="151"/>
  <c r="G25" i="151"/>
  <c r="S24" i="151"/>
  <c r="T24" i="151" s="1"/>
  <c r="R24" i="151"/>
  <c r="I24" i="151"/>
  <c r="H24" i="151"/>
  <c r="G24" i="151"/>
  <c r="S23" i="151"/>
  <c r="T23" i="151"/>
  <c r="R23" i="151"/>
  <c r="I23" i="151"/>
  <c r="H23" i="151"/>
  <c r="G23" i="151"/>
  <c r="S22" i="151"/>
  <c r="T22" i="151" s="1"/>
  <c r="R22" i="151"/>
  <c r="I22" i="151"/>
  <c r="H22" i="151"/>
  <c r="G22" i="151"/>
  <c r="R21" i="151"/>
  <c r="I21" i="151"/>
  <c r="H21" i="151"/>
  <c r="G21" i="151"/>
  <c r="S20" i="151"/>
  <c r="T20" i="151" s="1"/>
  <c r="R20" i="151"/>
  <c r="I20" i="151"/>
  <c r="H20" i="151"/>
  <c r="G20" i="151"/>
  <c r="S19" i="151"/>
  <c r="T19" i="151"/>
  <c r="R19" i="151"/>
  <c r="I19" i="151"/>
  <c r="I27" i="151" s="1"/>
  <c r="H19" i="151"/>
  <c r="H27" i="151" s="1"/>
  <c r="G19" i="151"/>
  <c r="Q23" i="150"/>
  <c r="P23" i="150"/>
  <c r="O23" i="150"/>
  <c r="N23" i="150"/>
  <c r="R23" i="150"/>
  <c r="M23" i="150"/>
  <c r="E23" i="150"/>
  <c r="S22" i="150"/>
  <c r="T22" i="150" s="1"/>
  <c r="R22" i="150"/>
  <c r="I22" i="150"/>
  <c r="H22" i="150"/>
  <c r="G22" i="150"/>
  <c r="S21" i="150"/>
  <c r="T21" i="150"/>
  <c r="R21" i="150"/>
  <c r="I21" i="150"/>
  <c r="H21" i="150"/>
  <c r="G21" i="150"/>
  <c r="S20" i="150"/>
  <c r="T20" i="150" s="1"/>
  <c r="R20" i="150"/>
  <c r="I20" i="150"/>
  <c r="H20" i="150"/>
  <c r="G20" i="150"/>
  <c r="S19" i="150"/>
  <c r="T19" i="150"/>
  <c r="R19" i="150"/>
  <c r="I19" i="150"/>
  <c r="H19" i="150"/>
  <c r="G19" i="150"/>
  <c r="F19" i="150"/>
  <c r="W19" i="150" s="1"/>
  <c r="X19" i="150" s="1"/>
  <c r="S18" i="150"/>
  <c r="T18" i="150"/>
  <c r="R18" i="150"/>
  <c r="I18" i="150"/>
  <c r="H18" i="150"/>
  <c r="G18" i="150"/>
  <c r="U25" i="152"/>
  <c r="Q35" i="149"/>
  <c r="P35" i="149"/>
  <c r="O35" i="149"/>
  <c r="N35" i="149"/>
  <c r="M35" i="149"/>
  <c r="L35" i="149"/>
  <c r="K35" i="149"/>
  <c r="S35" i="149"/>
  <c r="J35" i="149"/>
  <c r="R35" i="149"/>
  <c r="T35" i="149" s="1"/>
  <c r="E35" i="149"/>
  <c r="S34" i="149"/>
  <c r="T34" i="149"/>
  <c r="R34" i="149"/>
  <c r="I34" i="149"/>
  <c r="H34" i="149"/>
  <c r="G34" i="149"/>
  <c r="S33" i="149"/>
  <c r="T33" i="149" s="1"/>
  <c r="R33" i="149"/>
  <c r="I33" i="149"/>
  <c r="H33" i="149"/>
  <c r="G33" i="149"/>
  <c r="S32" i="149"/>
  <c r="T32" i="149"/>
  <c r="R32" i="149"/>
  <c r="I32" i="149"/>
  <c r="H32" i="149"/>
  <c r="G32" i="149"/>
  <c r="F32" i="149"/>
  <c r="W32" i="149" s="1"/>
  <c r="X32" i="149" s="1"/>
  <c r="S31" i="149"/>
  <c r="T31" i="149" s="1"/>
  <c r="R31" i="149"/>
  <c r="I31" i="149"/>
  <c r="H31" i="149"/>
  <c r="G31" i="149"/>
  <c r="F31" i="149"/>
  <c r="S30" i="149"/>
  <c r="T30" i="149"/>
  <c r="R30" i="149"/>
  <c r="I30" i="149"/>
  <c r="H30" i="149"/>
  <c r="G30" i="149"/>
  <c r="S29" i="149"/>
  <c r="T29" i="149" s="1"/>
  <c r="R29" i="149"/>
  <c r="I29" i="149"/>
  <c r="H29" i="149"/>
  <c r="G29" i="149"/>
  <c r="S28" i="149"/>
  <c r="T28" i="149"/>
  <c r="R28" i="149"/>
  <c r="I28" i="149"/>
  <c r="H28" i="149"/>
  <c r="G28" i="149"/>
  <c r="S27" i="149"/>
  <c r="T27" i="149" s="1"/>
  <c r="R27" i="149"/>
  <c r="I27" i="149"/>
  <c r="H27" i="149"/>
  <c r="G27" i="149"/>
  <c r="S26" i="149"/>
  <c r="T26" i="149"/>
  <c r="R26" i="149"/>
  <c r="I26" i="149"/>
  <c r="H26" i="149"/>
  <c r="G26" i="149"/>
  <c r="S25" i="149"/>
  <c r="T25" i="149" s="1"/>
  <c r="R25" i="149"/>
  <c r="I25" i="149"/>
  <c r="H25" i="149"/>
  <c r="G25" i="149"/>
  <c r="F25" i="149"/>
  <c r="W25" i="149" s="1"/>
  <c r="X25" i="149" s="1"/>
  <c r="S24" i="149"/>
  <c r="T24" i="149" s="1"/>
  <c r="R24" i="149"/>
  <c r="I24" i="149"/>
  <c r="H24" i="149"/>
  <c r="G24" i="149"/>
  <c r="F24" i="149"/>
  <c r="W24" i="149" s="1"/>
  <c r="X24" i="149" s="1"/>
  <c r="S23" i="149"/>
  <c r="T23" i="149"/>
  <c r="R23" i="149"/>
  <c r="I23" i="149"/>
  <c r="H23" i="149"/>
  <c r="G23" i="149"/>
  <c r="F23" i="149"/>
  <c r="S22" i="149"/>
  <c r="T22" i="149" s="1"/>
  <c r="R22" i="149"/>
  <c r="I22" i="149"/>
  <c r="H22" i="149"/>
  <c r="G22" i="149"/>
  <c r="S21" i="149"/>
  <c r="T21" i="149"/>
  <c r="R21" i="149"/>
  <c r="I21" i="149"/>
  <c r="H21" i="149"/>
  <c r="G21" i="149"/>
  <c r="S20" i="149"/>
  <c r="T20" i="149" s="1"/>
  <c r="R20" i="149"/>
  <c r="I20" i="149"/>
  <c r="H20" i="149"/>
  <c r="G20" i="149"/>
  <c r="S19" i="149"/>
  <c r="T19" i="149"/>
  <c r="R19" i="149"/>
  <c r="I19" i="149"/>
  <c r="H19" i="149"/>
  <c r="G19" i="149"/>
  <c r="S18" i="149"/>
  <c r="T18" i="149" s="1"/>
  <c r="R18" i="149"/>
  <c r="I18" i="149"/>
  <c r="H18" i="149"/>
  <c r="G18" i="149"/>
  <c r="S17" i="149"/>
  <c r="T17" i="149"/>
  <c r="R17" i="149"/>
  <c r="I17" i="149"/>
  <c r="I35" i="149" s="1"/>
  <c r="H17" i="149"/>
  <c r="H35" i="149" s="1"/>
  <c r="G17" i="149"/>
  <c r="Q35" i="148"/>
  <c r="P35" i="148"/>
  <c r="O35" i="148"/>
  <c r="N35" i="148"/>
  <c r="M35" i="148"/>
  <c r="L35" i="148"/>
  <c r="K35" i="148"/>
  <c r="S35" i="148"/>
  <c r="T35" i="148" s="1"/>
  <c r="J35" i="148"/>
  <c r="R35" i="148"/>
  <c r="E35" i="148"/>
  <c r="T34" i="148"/>
  <c r="I34" i="148"/>
  <c r="H34" i="148"/>
  <c r="G34" i="148"/>
  <c r="I33" i="148"/>
  <c r="H33" i="148"/>
  <c r="G33" i="148"/>
  <c r="F33" i="148"/>
  <c r="W33" i="148"/>
  <c r="X33" i="148" s="1"/>
  <c r="I32" i="148"/>
  <c r="H32" i="148"/>
  <c r="G32" i="148"/>
  <c r="I31" i="148"/>
  <c r="H31" i="148"/>
  <c r="G31" i="148"/>
  <c r="I30" i="148"/>
  <c r="H30" i="148"/>
  <c r="G30" i="148"/>
  <c r="I29" i="148"/>
  <c r="H29" i="148"/>
  <c r="G29" i="148"/>
  <c r="I28" i="148"/>
  <c r="H28" i="148"/>
  <c r="G28" i="148"/>
  <c r="I27" i="148"/>
  <c r="H27" i="148"/>
  <c r="G27" i="148"/>
  <c r="I26" i="148"/>
  <c r="H26" i="148"/>
  <c r="G26" i="148"/>
  <c r="T25" i="148"/>
  <c r="I25" i="148"/>
  <c r="H25" i="148"/>
  <c r="G25" i="148"/>
  <c r="T24" i="148"/>
  <c r="I24" i="148"/>
  <c r="H24" i="148"/>
  <c r="G24" i="148"/>
  <c r="T23" i="148"/>
  <c r="I23" i="148"/>
  <c r="H23" i="148"/>
  <c r="G23" i="148"/>
  <c r="R22" i="148"/>
  <c r="T22" i="148" s="1"/>
  <c r="I22" i="148"/>
  <c r="H22" i="148"/>
  <c r="G22" i="148"/>
  <c r="R21" i="148"/>
  <c r="T21" i="148" s="1"/>
  <c r="I21" i="148"/>
  <c r="H21" i="148"/>
  <c r="G21" i="148"/>
  <c r="R20" i="148"/>
  <c r="T20" i="148" s="1"/>
  <c r="I20" i="148"/>
  <c r="H20" i="148"/>
  <c r="G20" i="148"/>
  <c r="F20" i="148"/>
  <c r="W20" i="148" s="1"/>
  <c r="X20" i="148" s="1"/>
  <c r="I19" i="148"/>
  <c r="H19" i="148"/>
  <c r="G19" i="148"/>
  <c r="R18" i="148"/>
  <c r="T18" i="148"/>
  <c r="I18" i="148"/>
  <c r="I35" i="148"/>
  <c r="H18" i="148"/>
  <c r="H35" i="148"/>
  <c r="S22" i="147"/>
  <c r="R22" i="147"/>
  <c r="T22" i="147"/>
  <c r="Q22" i="147"/>
  <c r="P22" i="147"/>
  <c r="O22" i="147"/>
  <c r="N22" i="147"/>
  <c r="M22" i="147"/>
  <c r="L22" i="147"/>
  <c r="K22" i="147"/>
  <c r="J22" i="147"/>
  <c r="E22" i="147"/>
  <c r="S20" i="147"/>
  <c r="I20" i="147"/>
  <c r="H20" i="147"/>
  <c r="G20" i="147"/>
  <c r="S19" i="147"/>
  <c r="I19" i="147"/>
  <c r="H19" i="147"/>
  <c r="G19" i="147"/>
  <c r="S18" i="147"/>
  <c r="I18" i="147"/>
  <c r="I22" i="147"/>
  <c r="H18" i="147"/>
  <c r="H22" i="147"/>
  <c r="G18" i="147"/>
  <c r="Q28" i="146"/>
  <c r="P28" i="146"/>
  <c r="R28" i="146" s="1"/>
  <c r="O28" i="146"/>
  <c r="N28" i="146"/>
  <c r="S28" i="146"/>
  <c r="E28" i="146"/>
  <c r="S26" i="146"/>
  <c r="T26" i="146"/>
  <c r="R26" i="146"/>
  <c r="I26" i="146"/>
  <c r="H26" i="146"/>
  <c r="G26" i="146"/>
  <c r="F26" i="146"/>
  <c r="S25" i="146"/>
  <c r="T25" i="146"/>
  <c r="R25" i="146"/>
  <c r="I25" i="146"/>
  <c r="H25" i="146"/>
  <c r="G25" i="146"/>
  <c r="F25" i="146"/>
  <c r="W25" i="146" s="1"/>
  <c r="X25" i="146" s="1"/>
  <c r="S24" i="146"/>
  <c r="T24" i="146" s="1"/>
  <c r="R24" i="146"/>
  <c r="I24" i="146"/>
  <c r="H24" i="146"/>
  <c r="G24" i="146"/>
  <c r="F24" i="146"/>
  <c r="S23" i="146"/>
  <c r="T23" i="146" s="1"/>
  <c r="R23" i="146"/>
  <c r="I23" i="146"/>
  <c r="H23" i="146"/>
  <c r="G23" i="146"/>
  <c r="F23" i="146"/>
  <c r="S22" i="146"/>
  <c r="T22" i="146" s="1"/>
  <c r="R22" i="146"/>
  <c r="I22" i="146"/>
  <c r="H22" i="146"/>
  <c r="G22" i="146"/>
  <c r="F22" i="146"/>
  <c r="S21" i="146"/>
  <c r="T21" i="146" s="1"/>
  <c r="R21" i="146"/>
  <c r="I21" i="146"/>
  <c r="H21" i="146"/>
  <c r="G21" i="146"/>
  <c r="F21" i="146"/>
  <c r="S20" i="146"/>
  <c r="T20" i="146"/>
  <c r="R20" i="146"/>
  <c r="I20" i="146"/>
  <c r="H20" i="146"/>
  <c r="G20" i="146"/>
  <c r="F20" i="146"/>
  <c r="S19" i="146"/>
  <c r="T19" i="146"/>
  <c r="R19" i="146"/>
  <c r="I19" i="146"/>
  <c r="H19" i="146"/>
  <c r="G19" i="146"/>
  <c r="F19" i="146"/>
  <c r="S18" i="146"/>
  <c r="T18" i="146"/>
  <c r="R18" i="146"/>
  <c r="I18" i="146"/>
  <c r="H18" i="146"/>
  <c r="G18" i="146"/>
  <c r="F18" i="146"/>
  <c r="Q27" i="145"/>
  <c r="P27" i="145"/>
  <c r="O27" i="145"/>
  <c r="N27" i="145"/>
  <c r="M27" i="145"/>
  <c r="L27" i="145"/>
  <c r="K27" i="145"/>
  <c r="S27" i="145"/>
  <c r="T27" i="145" s="1"/>
  <c r="J27" i="145"/>
  <c r="R27" i="145"/>
  <c r="E27" i="145"/>
  <c r="S26" i="145"/>
  <c r="R26" i="145"/>
  <c r="T26" i="145" s="1"/>
  <c r="I26" i="145"/>
  <c r="H26" i="145"/>
  <c r="G26" i="145"/>
  <c r="S25" i="145"/>
  <c r="T25" i="145" s="1"/>
  <c r="R25" i="145"/>
  <c r="I25" i="145"/>
  <c r="H25" i="145"/>
  <c r="S24" i="145"/>
  <c r="T24" i="145" s="1"/>
  <c r="R24" i="145"/>
  <c r="I24" i="145"/>
  <c r="H24" i="145"/>
  <c r="G24" i="145"/>
  <c r="S23" i="145"/>
  <c r="T23" i="145" s="1"/>
  <c r="R23" i="145"/>
  <c r="I23" i="145"/>
  <c r="H23" i="145"/>
  <c r="S22" i="145"/>
  <c r="T22" i="145" s="1"/>
  <c r="R22" i="145"/>
  <c r="I22" i="145"/>
  <c r="H22" i="145"/>
  <c r="G22" i="145"/>
  <c r="S21" i="145"/>
  <c r="T21" i="145"/>
  <c r="R21" i="145"/>
  <c r="I21" i="145"/>
  <c r="H21" i="145"/>
  <c r="S20" i="145"/>
  <c r="T20" i="145"/>
  <c r="R20" i="145"/>
  <c r="I20" i="145"/>
  <c r="H20" i="145"/>
  <c r="G20" i="145"/>
  <c r="S19" i="145"/>
  <c r="T19" i="145" s="1"/>
  <c r="R19" i="145"/>
  <c r="I19" i="145"/>
  <c r="H19" i="145"/>
  <c r="S18" i="145"/>
  <c r="T18" i="145" s="1"/>
  <c r="R18" i="145"/>
  <c r="I18" i="145"/>
  <c r="I27" i="145"/>
  <c r="H18" i="145"/>
  <c r="H27" i="145"/>
  <c r="G18" i="145"/>
  <c r="W23" i="144"/>
  <c r="Q23" i="144"/>
  <c r="P23" i="144"/>
  <c r="O23" i="144"/>
  <c r="X23" i="144"/>
  <c r="N23" i="144"/>
  <c r="M23" i="144"/>
  <c r="L23" i="144"/>
  <c r="K23" i="144"/>
  <c r="S23" i="144"/>
  <c r="T23" i="144" s="1"/>
  <c r="J23" i="144"/>
  <c r="R23" i="144"/>
  <c r="E23" i="144"/>
  <c r="H22" i="144"/>
  <c r="H21" i="144"/>
  <c r="S20" i="144"/>
  <c r="T20" i="144" s="1"/>
  <c r="R20" i="144"/>
  <c r="I20" i="144"/>
  <c r="H20" i="144"/>
  <c r="F20" i="144"/>
  <c r="S19" i="144"/>
  <c r="R19" i="144"/>
  <c r="T19" i="144" s="1"/>
  <c r="I19" i="144"/>
  <c r="H19" i="144"/>
  <c r="F19" i="144"/>
  <c r="S18" i="144"/>
  <c r="T18" i="144" s="1"/>
  <c r="R18" i="144"/>
  <c r="I18" i="144"/>
  <c r="I23" i="144"/>
  <c r="H18" i="144"/>
  <c r="H23" i="144"/>
  <c r="F18" i="144"/>
  <c r="Q27" i="143"/>
  <c r="P27" i="143"/>
  <c r="O27" i="143"/>
  <c r="N27" i="143"/>
  <c r="M27" i="143"/>
  <c r="L27" i="143"/>
  <c r="K27" i="143"/>
  <c r="S27" i="143"/>
  <c r="T27" i="143" s="1"/>
  <c r="J27" i="143"/>
  <c r="R27" i="143"/>
  <c r="I27" i="143"/>
  <c r="H27" i="143"/>
  <c r="E27" i="143"/>
  <c r="S25" i="143"/>
  <c r="T25" i="143" s="1"/>
  <c r="R25" i="143"/>
  <c r="F25" i="143"/>
  <c r="S24" i="143"/>
  <c r="T24" i="143"/>
  <c r="R24" i="143"/>
  <c r="S23" i="143"/>
  <c r="R23" i="143"/>
  <c r="T23" i="143" s="1"/>
  <c r="G23" i="143"/>
  <c r="S22" i="143"/>
  <c r="T22" i="143" s="1"/>
  <c r="R22" i="143"/>
  <c r="G22" i="143"/>
  <c r="S21" i="143"/>
  <c r="T21" i="143"/>
  <c r="R21" i="143"/>
  <c r="G21" i="143"/>
  <c r="S20" i="143"/>
  <c r="T20" i="143" s="1"/>
  <c r="R20" i="143"/>
  <c r="G20" i="143"/>
  <c r="S19" i="143"/>
  <c r="T19" i="143"/>
  <c r="R19" i="143"/>
  <c r="G19" i="143"/>
  <c r="S18" i="143"/>
  <c r="T18" i="143" s="1"/>
  <c r="R18" i="143"/>
  <c r="G18" i="143"/>
  <c r="Q30" i="142"/>
  <c r="P30" i="142"/>
  <c r="O30" i="142"/>
  <c r="N30" i="142"/>
  <c r="M30" i="142"/>
  <c r="L30" i="142"/>
  <c r="K30" i="142"/>
  <c r="S30" i="142"/>
  <c r="T30" i="142" s="1"/>
  <c r="J30" i="142"/>
  <c r="R30" i="142"/>
  <c r="E30" i="142"/>
  <c r="I29" i="142"/>
  <c r="H29" i="142"/>
  <c r="I28" i="142"/>
  <c r="H28" i="142"/>
  <c r="I27" i="142"/>
  <c r="H27" i="142"/>
  <c r="S26" i="142"/>
  <c r="T26" i="142" s="1"/>
  <c r="R26" i="142"/>
  <c r="I26" i="142"/>
  <c r="H26" i="142"/>
  <c r="S25" i="142"/>
  <c r="T25" i="142" s="1"/>
  <c r="R25" i="142"/>
  <c r="I25" i="142"/>
  <c r="H25" i="142"/>
  <c r="S24" i="142"/>
  <c r="T24" i="142" s="1"/>
  <c r="R24" i="142"/>
  <c r="I24" i="142"/>
  <c r="H24" i="142"/>
  <c r="S23" i="142"/>
  <c r="T23" i="142" s="1"/>
  <c r="R23" i="142"/>
  <c r="I23" i="142"/>
  <c r="H23" i="142"/>
  <c r="I22" i="142"/>
  <c r="H22" i="142"/>
  <c r="I21" i="142"/>
  <c r="H21" i="142"/>
  <c r="I20" i="142"/>
  <c r="H20" i="142"/>
  <c r="S19" i="142"/>
  <c r="T19" i="142"/>
  <c r="R19" i="142"/>
  <c r="I19" i="142"/>
  <c r="H19" i="142"/>
  <c r="S18" i="142"/>
  <c r="T18" i="142"/>
  <c r="R18" i="142"/>
  <c r="I18" i="142"/>
  <c r="I30" i="142" s="1"/>
  <c r="H18" i="142"/>
  <c r="H30" i="142" s="1"/>
  <c r="W36" i="141"/>
  <c r="X36" i="141" s="1"/>
  <c r="Q36" i="141"/>
  <c r="P36" i="141"/>
  <c r="O36" i="141"/>
  <c r="N36" i="141"/>
  <c r="M36" i="141"/>
  <c r="L36" i="141"/>
  <c r="K36" i="141"/>
  <c r="S36" i="141"/>
  <c r="J36" i="141"/>
  <c r="R36" i="141"/>
  <c r="T36" i="141" s="1"/>
  <c r="I36" i="141"/>
  <c r="H36" i="141"/>
  <c r="E36" i="141"/>
  <c r="S35" i="141"/>
  <c r="T35" i="141"/>
  <c r="R35" i="141"/>
  <c r="I35" i="141"/>
  <c r="H35" i="141"/>
  <c r="F35" i="141"/>
  <c r="S34" i="141"/>
  <c r="T34" i="141" s="1"/>
  <c r="R34" i="141"/>
  <c r="I34" i="141"/>
  <c r="H34" i="141"/>
  <c r="F34" i="141"/>
  <c r="S33" i="141"/>
  <c r="R33" i="141"/>
  <c r="I33" i="141"/>
  <c r="H33" i="141"/>
  <c r="G33" i="141"/>
  <c r="S32" i="141"/>
  <c r="R32" i="141"/>
  <c r="I32" i="141"/>
  <c r="H32" i="141"/>
  <c r="F32" i="141"/>
  <c r="S31" i="141"/>
  <c r="R31" i="141"/>
  <c r="I31" i="141"/>
  <c r="H31" i="141"/>
  <c r="G31" i="141"/>
  <c r="S30" i="141"/>
  <c r="T30" i="141"/>
  <c r="R30" i="141"/>
  <c r="I30" i="141"/>
  <c r="H30" i="141"/>
  <c r="G30" i="141"/>
  <c r="S29" i="141"/>
  <c r="T29" i="141" s="1"/>
  <c r="R29" i="141"/>
  <c r="I29" i="141"/>
  <c r="H29" i="141"/>
  <c r="G29" i="141"/>
  <c r="S28" i="141"/>
  <c r="T28" i="141"/>
  <c r="R28" i="141"/>
  <c r="I28" i="141"/>
  <c r="H28" i="141"/>
  <c r="F28" i="141"/>
  <c r="S27" i="141"/>
  <c r="T27" i="141" s="1"/>
  <c r="R27" i="141"/>
  <c r="I27" i="141"/>
  <c r="H27" i="141"/>
  <c r="F27" i="141"/>
  <c r="S26" i="141"/>
  <c r="T26" i="141"/>
  <c r="R26" i="141"/>
  <c r="I26" i="141"/>
  <c r="H26" i="141"/>
  <c r="F26" i="141"/>
  <c r="S25" i="141"/>
  <c r="T25" i="141" s="1"/>
  <c r="R25" i="141"/>
  <c r="I25" i="141"/>
  <c r="H25" i="141"/>
  <c r="G25" i="141"/>
  <c r="F25" i="141"/>
  <c r="S24" i="141"/>
  <c r="T24" i="141" s="1"/>
  <c r="R24" i="141"/>
  <c r="I24" i="141"/>
  <c r="H24" i="141"/>
  <c r="F24" i="141"/>
  <c r="S23" i="141"/>
  <c r="T23" i="141"/>
  <c r="R23" i="141"/>
  <c r="I23" i="141"/>
  <c r="H23" i="141"/>
  <c r="F23" i="141"/>
  <c r="S22" i="141"/>
  <c r="T22" i="141" s="1"/>
  <c r="R22" i="141"/>
  <c r="I22" i="141"/>
  <c r="H22" i="141"/>
  <c r="F22" i="141"/>
  <c r="S21" i="141"/>
  <c r="T21" i="141"/>
  <c r="R21" i="141"/>
  <c r="I21" i="141"/>
  <c r="H21" i="141"/>
  <c r="F21" i="141"/>
  <c r="S20" i="141"/>
  <c r="T20" i="141" s="1"/>
  <c r="R20" i="141"/>
  <c r="I20" i="141"/>
  <c r="H20" i="141"/>
  <c r="F20" i="141"/>
  <c r="S19" i="141"/>
  <c r="T19" i="141"/>
  <c r="R19" i="141"/>
  <c r="I19" i="141"/>
  <c r="H19" i="141"/>
  <c r="F19" i="141"/>
  <c r="S18" i="141"/>
  <c r="T18" i="141" s="1"/>
  <c r="R18" i="141"/>
  <c r="I18" i="141"/>
  <c r="H18" i="141"/>
  <c r="F18" i="141"/>
  <c r="G19" i="140"/>
  <c r="G20" i="140"/>
  <c r="G21" i="140"/>
  <c r="G22" i="140"/>
  <c r="G23" i="140"/>
  <c r="G24" i="140"/>
  <c r="F19" i="140"/>
  <c r="F20" i="140"/>
  <c r="F21" i="140"/>
  <c r="F22" i="140"/>
  <c r="F23" i="140"/>
  <c r="F24" i="140"/>
  <c r="I19" i="140"/>
  <c r="I20" i="140"/>
  <c r="I21" i="140"/>
  <c r="I22" i="140"/>
  <c r="I23" i="140"/>
  <c r="I24" i="140"/>
  <c r="H19" i="140"/>
  <c r="H20" i="140"/>
  <c r="H21" i="140"/>
  <c r="H22" i="140"/>
  <c r="H23" i="140"/>
  <c r="H24" i="140"/>
  <c r="I18" i="140"/>
  <c r="H18" i="140"/>
  <c r="P25" i="140"/>
  <c r="N25" i="140"/>
  <c r="R25" i="140"/>
  <c r="R19" i="140"/>
  <c r="S19" i="140"/>
  <c r="T19" i="140" s="1"/>
  <c r="R20" i="140"/>
  <c r="S20" i="140"/>
  <c r="T20" i="140"/>
  <c r="R21" i="140"/>
  <c r="S21" i="140"/>
  <c r="T21" i="140" s="1"/>
  <c r="R22" i="140"/>
  <c r="S22" i="140"/>
  <c r="T22" i="140"/>
  <c r="R23" i="140"/>
  <c r="S23" i="140"/>
  <c r="T23" i="140" s="1"/>
  <c r="R24" i="140"/>
  <c r="S24" i="140"/>
  <c r="T24" i="140"/>
  <c r="S18" i="140"/>
  <c r="R18" i="140"/>
  <c r="E25" i="140"/>
  <c r="O25" i="140"/>
  <c r="S25" i="140"/>
  <c r="T25" i="140" s="1"/>
  <c r="T18" i="140"/>
  <c r="W19" i="156"/>
  <c r="X19" i="156" s="1"/>
  <c r="F21" i="174"/>
  <c r="F22" i="174"/>
  <c r="G22" i="174"/>
  <c r="G23" i="174"/>
  <c r="G20" i="174"/>
  <c r="G19" i="174"/>
  <c r="G21" i="174"/>
  <c r="W21" i="174" s="1"/>
  <c r="X21" i="174" s="1"/>
  <c r="W23" i="140"/>
  <c r="X23" i="140" s="1"/>
  <c r="W21" i="140"/>
  <c r="X21" i="140" s="1"/>
  <c r="W19" i="140"/>
  <c r="X19" i="140" s="1"/>
  <c r="F19" i="189"/>
  <c r="F20" i="189"/>
  <c r="F23" i="189"/>
  <c r="F24" i="189"/>
  <c r="F21" i="189"/>
  <c r="F22" i="189"/>
  <c r="F25" i="189"/>
  <c r="W19" i="175"/>
  <c r="X19" i="175" s="1"/>
  <c r="F21" i="191"/>
  <c r="F20" i="191"/>
  <c r="F22" i="191"/>
  <c r="F23" i="191"/>
  <c r="F25" i="191"/>
  <c r="F24" i="191"/>
  <c r="F19" i="191"/>
  <c r="G22" i="191"/>
  <c r="W22" i="191" s="1"/>
  <c r="X22" i="191" s="1"/>
  <c r="G25" i="191"/>
  <c r="W25" i="191" s="1"/>
  <c r="X25" i="191" s="1"/>
  <c r="G21" i="191"/>
  <c r="W21" i="191" s="1"/>
  <c r="X21" i="191" s="1"/>
  <c r="G24" i="191"/>
  <c r="S24" i="186"/>
  <c r="T24" i="186" s="1"/>
  <c r="S27" i="185"/>
  <c r="T27" i="185" s="1"/>
  <c r="I25" i="184"/>
  <c r="S25" i="184"/>
  <c r="T25" i="184"/>
  <c r="S26" i="183"/>
  <c r="T26" i="183" s="1"/>
  <c r="S23" i="182"/>
  <c r="T23" i="182" s="1"/>
  <c r="S26" i="181"/>
  <c r="T26" i="181" s="1"/>
  <c r="S25" i="179"/>
  <c r="T25" i="179" s="1"/>
  <c r="I27" i="204"/>
  <c r="S27" i="204"/>
  <c r="T27" i="204" s="1"/>
  <c r="S27" i="191"/>
  <c r="T27" i="191"/>
  <c r="S29" i="190"/>
  <c r="T29" i="190" s="1"/>
  <c r="S27" i="189"/>
  <c r="T27" i="189" s="1"/>
  <c r="S27" i="207"/>
  <c r="T27" i="207" s="1"/>
  <c r="H27" i="206"/>
  <c r="T22" i="206"/>
  <c r="T24" i="206"/>
  <c r="I27" i="206"/>
  <c r="S27" i="206"/>
  <c r="T27" i="206" s="1"/>
  <c r="S31" i="205"/>
  <c r="T31" i="205" s="1"/>
  <c r="S26" i="164"/>
  <c r="T26" i="164" s="1"/>
  <c r="X25" i="159"/>
  <c r="X28" i="157"/>
  <c r="S26" i="156"/>
  <c r="T26" i="156" s="1"/>
  <c r="T25" i="154"/>
  <c r="H25" i="154"/>
  <c r="X27" i="151"/>
  <c r="S23" i="150"/>
  <c r="T23" i="150" s="1"/>
  <c r="G25" i="145"/>
  <c r="G23" i="145"/>
  <c r="G21" i="145"/>
  <c r="G19" i="145"/>
  <c r="F20" i="147"/>
  <c r="W20" i="147" s="1"/>
  <c r="W22" i="147"/>
  <c r="X22" i="147"/>
  <c r="F27" i="148"/>
  <c r="F22" i="148"/>
  <c r="W22" i="148" s="1"/>
  <c r="F19" i="148"/>
  <c r="F34" i="149"/>
  <c r="W34" i="149" s="1"/>
  <c r="F29" i="149"/>
  <c r="F28" i="149"/>
  <c r="W28" i="149" s="1"/>
  <c r="F27" i="149"/>
  <c r="F21" i="149"/>
  <c r="W21" i="149" s="1"/>
  <c r="F20" i="149"/>
  <c r="F19" i="149"/>
  <c r="W19" i="149" s="1"/>
  <c r="F26" i="151"/>
  <c r="F24" i="151"/>
  <c r="W24" i="151" s="1"/>
  <c r="X24" i="151" s="1"/>
  <c r="F21" i="151"/>
  <c r="W21" i="151"/>
  <c r="X21" i="151" s="1"/>
  <c r="F24" i="156"/>
  <c r="W24" i="156" s="1"/>
  <c r="X24" i="156" s="1"/>
  <c r="F23" i="156"/>
  <c r="W23" i="156" s="1"/>
  <c r="X23" i="156" s="1"/>
  <c r="F22" i="156"/>
  <c r="W22" i="156" s="1"/>
  <c r="X22" i="156" s="1"/>
  <c r="F23" i="164"/>
  <c r="W26" i="164"/>
  <c r="X26" i="164" s="1"/>
  <c r="F27" i="167"/>
  <c r="W27" i="167" s="1"/>
  <c r="W28" i="167"/>
  <c r="X28" i="167" s="1"/>
  <c r="F24" i="169"/>
  <c r="W24" i="169" s="1"/>
  <c r="X24" i="169" s="1"/>
  <c r="F22" i="169"/>
  <c r="W22" i="169" s="1"/>
  <c r="X22" i="169" s="1"/>
  <c r="F26" i="173"/>
  <c r="W26" i="173" s="1"/>
  <c r="X26" i="173" s="1"/>
  <c r="F25" i="173"/>
  <c r="W25" i="173" s="1"/>
  <c r="X25" i="173" s="1"/>
  <c r="F19" i="173"/>
  <c r="W22" i="177"/>
  <c r="X22" i="177" s="1"/>
  <c r="F20" i="179"/>
  <c r="W20" i="179" s="1"/>
  <c r="X20" i="179" s="1"/>
  <c r="F19" i="179"/>
  <c r="W19" i="179" s="1"/>
  <c r="X19" i="179" s="1"/>
  <c r="F24" i="181"/>
  <c r="W24" i="181" s="1"/>
  <c r="X24" i="181" s="1"/>
  <c r="F23" i="181"/>
  <c r="W23" i="181" s="1"/>
  <c r="X23" i="181" s="1"/>
  <c r="F22" i="181"/>
  <c r="W22" i="181" s="1"/>
  <c r="X22" i="181" s="1"/>
  <c r="F21" i="185"/>
  <c r="W21" i="185" s="1"/>
  <c r="X21" i="185" s="1"/>
  <c r="F20" i="185"/>
  <c r="W20" i="185" s="1"/>
  <c r="X20" i="185" s="1"/>
  <c r="F26" i="190"/>
  <c r="F24" i="190"/>
  <c r="F22" i="190"/>
  <c r="F20" i="190"/>
  <c r="F29" i="192"/>
  <c r="F28" i="192"/>
  <c r="F26" i="192"/>
  <c r="F25" i="192"/>
  <c r="F23" i="192"/>
  <c r="F22" i="192"/>
  <c r="W22" i="192" s="1"/>
  <c r="X22" i="192" s="1"/>
  <c r="F20" i="192"/>
  <c r="E27" i="193"/>
  <c r="E26" i="193"/>
  <c r="V26" i="193" s="1"/>
  <c r="W26" i="193" s="1"/>
  <c r="E24" i="193"/>
  <c r="E22" i="193"/>
  <c r="E21" i="193"/>
  <c r="F26" i="194"/>
  <c r="F25" i="194"/>
  <c r="F21" i="194"/>
  <c r="F27" i="195"/>
  <c r="F28" i="195"/>
  <c r="F24" i="195"/>
  <c r="F20" i="195"/>
  <c r="F20" i="196"/>
  <c r="F19" i="196"/>
  <c r="F23" i="198"/>
  <c r="F22" i="198"/>
  <c r="F22" i="199"/>
  <c r="F21" i="199"/>
  <c r="F26" i="200"/>
  <c r="F27" i="200"/>
  <c r="F23" i="200"/>
  <c r="F23" i="201"/>
  <c r="F22" i="201"/>
  <c r="F22" i="203"/>
  <c r="F23" i="203"/>
  <c r="F19" i="203"/>
  <c r="F24" i="204"/>
  <c r="F25" i="204"/>
  <c r="F21" i="204"/>
  <c r="F30" i="205"/>
  <c r="F27" i="205"/>
  <c r="F23" i="205"/>
  <c r="F19" i="205"/>
  <c r="F25" i="206"/>
  <c r="F23" i="206"/>
  <c r="F22" i="206"/>
  <c r="F26" i="207"/>
  <c r="F23" i="207"/>
  <c r="F22" i="207"/>
  <c r="F21" i="207"/>
  <c r="F20" i="207"/>
  <c r="F19" i="207"/>
  <c r="F18" i="140"/>
  <c r="W24" i="191"/>
  <c r="X24" i="191"/>
  <c r="W22" i="174"/>
  <c r="X22" i="174"/>
  <c r="W19" i="148"/>
  <c r="X19" i="148"/>
  <c r="X22" i="148"/>
  <c r="W27" i="148"/>
  <c r="X27" i="148" s="1"/>
  <c r="X19" i="149"/>
  <c r="W20" i="149"/>
  <c r="X20" i="149" s="1"/>
  <c r="X21" i="149"/>
  <c r="W27" i="149"/>
  <c r="X27" i="149" s="1"/>
  <c r="X28" i="149"/>
  <c r="W29" i="149"/>
  <c r="X29" i="149" s="1"/>
  <c r="X34" i="149"/>
  <c r="W20" i="156"/>
  <c r="X20" i="156" s="1"/>
  <c r="W21" i="157"/>
  <c r="X21" i="157" s="1"/>
  <c r="W22" i="157"/>
  <c r="X22" i="157" s="1"/>
  <c r="W25" i="157"/>
  <c r="X25" i="157" s="1"/>
  <c r="W19" i="159"/>
  <c r="X19" i="159" s="1"/>
  <c r="W22" i="140"/>
  <c r="X22" i="140" s="1"/>
  <c r="W19" i="162"/>
  <c r="X19" i="162" s="1"/>
  <c r="W20" i="164"/>
  <c r="X20" i="164" s="1"/>
  <c r="W21" i="164"/>
  <c r="X21" i="164" s="1"/>
  <c r="W24" i="164"/>
  <c r="X24" i="164" s="1"/>
  <c r="W25" i="164"/>
  <c r="X25" i="164" s="1"/>
  <c r="W20" i="169"/>
  <c r="X20" i="169" s="1"/>
  <c r="W26" i="169"/>
  <c r="X26" i="169" s="1"/>
  <c r="W28" i="171"/>
  <c r="X28" i="171" s="1"/>
  <c r="W21" i="173"/>
  <c r="X21" i="173" s="1"/>
  <c r="W22" i="173"/>
  <c r="X22" i="173" s="1"/>
  <c r="W23" i="173"/>
  <c r="X23" i="173" s="1"/>
  <c r="W28" i="173"/>
  <c r="X28" i="173" s="1"/>
  <c r="W20" i="175"/>
  <c r="X20" i="175" s="1"/>
  <c r="W20" i="180"/>
  <c r="X20" i="180" s="1"/>
  <c r="W21" i="180"/>
  <c r="X21" i="180" s="1"/>
  <c r="W20" i="183"/>
  <c r="X20" i="183" s="1"/>
  <c r="W21" i="183"/>
  <c r="X21" i="183"/>
  <c r="W40" i="188"/>
  <c r="X40" i="188"/>
  <c r="W41" i="188"/>
  <c r="X41" i="188"/>
  <c r="W42" i="188"/>
  <c r="X42" i="188"/>
  <c r="W43" i="188"/>
  <c r="X43" i="188"/>
  <c r="W24" i="189"/>
  <c r="X24" i="189"/>
  <c r="F18" i="194"/>
  <c r="F20" i="194"/>
  <c r="F22" i="194"/>
  <c r="F24" i="194"/>
  <c r="F19" i="195"/>
  <c r="F21" i="195"/>
  <c r="F23" i="195"/>
  <c r="F25" i="195"/>
  <c r="F19" i="197"/>
  <c r="F19" i="198"/>
  <c r="F21" i="198"/>
  <c r="F20" i="199"/>
  <c r="F19" i="200"/>
  <c r="F20" i="200"/>
  <c r="F22" i="200"/>
  <c r="F24" i="200"/>
  <c r="F19" i="201"/>
  <c r="F21" i="201"/>
  <c r="F20" i="203"/>
  <c r="F19" i="204"/>
  <c r="F20" i="204"/>
  <c r="F22" i="204"/>
  <c r="F20" i="205"/>
  <c r="F22" i="205"/>
  <c r="F24" i="205"/>
  <c r="F26" i="205"/>
  <c r="F28" i="205"/>
  <c r="F19" i="206"/>
  <c r="F21" i="206"/>
  <c r="F24" i="206"/>
  <c r="F24" i="207"/>
  <c r="W35" i="141"/>
  <c r="X35" i="141" s="1"/>
  <c r="W27" i="143"/>
  <c r="X27" i="143" s="1"/>
  <c r="W20" i="144"/>
  <c r="X20" i="144" s="1"/>
  <c r="W27" i="145"/>
  <c r="X27" i="145" s="1"/>
  <c r="W28" i="146"/>
  <c r="X28" i="146" s="1"/>
  <c r="X20" i="147"/>
  <c r="W35" i="149"/>
  <c r="X35" i="149" s="1"/>
  <c r="W23" i="150"/>
  <c r="X23" i="150" s="1"/>
  <c r="W26" i="151"/>
  <c r="X26" i="151" s="1"/>
  <c r="W26" i="156"/>
  <c r="X26" i="156" s="1"/>
  <c r="W23" i="164"/>
  <c r="X23" i="164" s="1"/>
  <c r="X27" i="167"/>
  <c r="W29" i="173"/>
  <c r="X29" i="173"/>
  <c r="W25" i="141"/>
  <c r="X25" i="141"/>
  <c r="W35" i="148"/>
  <c r="X35" i="148" s="1"/>
  <c r="F34" i="148"/>
  <c r="F32" i="148"/>
  <c r="W32" i="148"/>
  <c r="X32" i="148" s="1"/>
  <c r="F30" i="148"/>
  <c r="W30" i="148" s="1"/>
  <c r="X30" i="148"/>
  <c r="F28" i="148"/>
  <c r="W28" i="148"/>
  <c r="X28" i="148" s="1"/>
  <c r="F26" i="148"/>
  <c r="F25" i="148"/>
  <c r="W25" i="148" s="1"/>
  <c r="X25" i="148" s="1"/>
  <c r="F24" i="148"/>
  <c r="F23" i="148"/>
  <c r="W23" i="148" s="1"/>
  <c r="X23" i="148" s="1"/>
  <c r="F21" i="148"/>
  <c r="W21" i="148" s="1"/>
  <c r="X21" i="148" s="1"/>
  <c r="G24" i="152"/>
  <c r="X24" i="152" s="1"/>
  <c r="Y24" i="152" s="1"/>
  <c r="G23" i="152"/>
  <c r="X23" i="152" s="1"/>
  <c r="Y23" i="152" s="1"/>
  <c r="G22" i="152"/>
  <c r="X22" i="152" s="1"/>
  <c r="Y22" i="152" s="1"/>
  <c r="G21" i="152"/>
  <c r="X21" i="152" s="1"/>
  <c r="Y21" i="152" s="1"/>
  <c r="G20" i="152"/>
  <c r="X20" i="152" s="1"/>
  <c r="Y20" i="152" s="1"/>
  <c r="G19" i="152"/>
  <c r="X19" i="152" s="1"/>
  <c r="Y19" i="152" s="1"/>
  <c r="W25" i="153"/>
  <c r="X25" i="153" s="1"/>
  <c r="F24" i="153"/>
  <c r="W24" i="153" s="1"/>
  <c r="X24" i="153" s="1"/>
  <c r="F23" i="153"/>
  <c r="W23" i="153" s="1"/>
  <c r="X23" i="153" s="1"/>
  <c r="F22" i="153"/>
  <c r="W22" i="153" s="1"/>
  <c r="X22" i="153" s="1"/>
  <c r="F21" i="153"/>
  <c r="W21" i="153" s="1"/>
  <c r="X21" i="153" s="1"/>
  <c r="F20" i="153"/>
  <c r="W20" i="153" s="1"/>
  <c r="X20" i="153" s="1"/>
  <c r="F19" i="153"/>
  <c r="W19" i="153" s="1"/>
  <c r="X19" i="153" s="1"/>
  <c r="W25" i="154"/>
  <c r="X25" i="154" s="1"/>
  <c r="F24" i="154"/>
  <c r="W24" i="154" s="1"/>
  <c r="X24" i="154" s="1"/>
  <c r="F23" i="154"/>
  <c r="W23" i="154" s="1"/>
  <c r="X23" i="154" s="1"/>
  <c r="F27" i="157"/>
  <c r="W27" i="157" s="1"/>
  <c r="X27" i="157" s="1"/>
  <c r="F26" i="157"/>
  <c r="F24" i="157"/>
  <c r="W24" i="157" s="1"/>
  <c r="X24" i="157" s="1"/>
  <c r="F20" i="157"/>
  <c r="W20" i="157" s="1"/>
  <c r="X20" i="157" s="1"/>
  <c r="F19" i="157"/>
  <c r="W19" i="157" s="1"/>
  <c r="X19" i="157" s="1"/>
  <c r="W26" i="158"/>
  <c r="X26" i="158" s="1"/>
  <c r="F25" i="158"/>
  <c r="W25" i="158" s="1"/>
  <c r="X25" i="158" s="1"/>
  <c r="F24" i="158"/>
  <c r="W24" i="158"/>
  <c r="X24" i="158" s="1"/>
  <c r="F23" i="158"/>
  <c r="F22" i="158"/>
  <c r="F21" i="158"/>
  <c r="W21" i="158" s="1"/>
  <c r="X21" i="158" s="1"/>
  <c r="F20" i="158"/>
  <c r="W20" i="158" s="1"/>
  <c r="X20" i="158" s="1"/>
  <c r="F19" i="158"/>
  <c r="W19" i="158" s="1"/>
  <c r="X19" i="158" s="1"/>
  <c r="F24" i="159"/>
  <c r="W24" i="159" s="1"/>
  <c r="X24" i="159" s="1"/>
  <c r="F22" i="159"/>
  <c r="W22" i="159" s="1"/>
  <c r="X22" i="159" s="1"/>
  <c r="F20" i="159"/>
  <c r="W20" i="159" s="1"/>
  <c r="X20" i="159" s="1"/>
  <c r="F21" i="160"/>
  <c r="W21" i="160" s="1"/>
  <c r="X21" i="160" s="1"/>
  <c r="F20" i="160"/>
  <c r="W20" i="160" s="1"/>
  <c r="X20" i="160" s="1"/>
  <c r="F19" i="160"/>
  <c r="W19" i="160" s="1"/>
  <c r="X19" i="160" s="1"/>
  <c r="W27" i="161"/>
  <c r="X27" i="161" s="1"/>
  <c r="F26" i="161"/>
  <c r="W26" i="161" s="1"/>
  <c r="X26" i="161" s="1"/>
  <c r="F25" i="161"/>
  <c r="F24" i="161"/>
  <c r="W24" i="161" s="1"/>
  <c r="X24" i="161" s="1"/>
  <c r="F23" i="161"/>
  <c r="W23" i="161" s="1"/>
  <c r="X23" i="161" s="1"/>
  <c r="F22" i="161"/>
  <c r="W22" i="161" s="1"/>
  <c r="X22" i="161" s="1"/>
  <c r="F21" i="161"/>
  <c r="W21" i="161" s="1"/>
  <c r="X21" i="161" s="1"/>
  <c r="F20" i="161"/>
  <c r="W20" i="161" s="1"/>
  <c r="X20" i="161" s="1"/>
  <c r="F19" i="161"/>
  <c r="W19" i="161" s="1"/>
  <c r="X19" i="161" s="1"/>
  <c r="F18" i="161"/>
  <c r="W18" i="161" s="1"/>
  <c r="X18" i="161" s="1"/>
  <c r="F25" i="162"/>
  <c r="W25" i="162" s="1"/>
  <c r="X25" i="162" s="1"/>
  <c r="F24" i="162"/>
  <c r="W24" i="162" s="1"/>
  <c r="X24" i="162" s="1"/>
  <c r="F23" i="162"/>
  <c r="W23" i="162" s="1"/>
  <c r="X23" i="162" s="1"/>
  <c r="F22" i="162"/>
  <c r="W22" i="162" s="1"/>
  <c r="X22" i="162" s="1"/>
  <c r="F21" i="162"/>
  <c r="W21" i="162" s="1"/>
  <c r="X21" i="162" s="1"/>
  <c r="F20" i="162"/>
  <c r="W20" i="162" s="1"/>
  <c r="X20" i="162" s="1"/>
  <c r="W26" i="163"/>
  <c r="X26" i="163" s="1"/>
  <c r="F25" i="163"/>
  <c r="W25" i="163" s="1"/>
  <c r="X25" i="163" s="1"/>
  <c r="F24" i="163"/>
  <c r="W24" i="163" s="1"/>
  <c r="X24" i="163" s="1"/>
  <c r="F23" i="163"/>
  <c r="W23" i="163" s="1"/>
  <c r="X23" i="163" s="1"/>
  <c r="F22" i="163"/>
  <c r="W22" i="163" s="1"/>
  <c r="X22" i="163" s="1"/>
  <c r="F21" i="163"/>
  <c r="W21" i="163" s="1"/>
  <c r="X21" i="163" s="1"/>
  <c r="F20" i="163"/>
  <c r="W20" i="163" s="1"/>
  <c r="X20" i="163" s="1"/>
  <c r="F19" i="163"/>
  <c r="W19" i="163" s="1"/>
  <c r="X19" i="163" s="1"/>
  <c r="W26" i="165"/>
  <c r="X26" i="165" s="1"/>
  <c r="F25" i="165"/>
  <c r="F24" i="165"/>
  <c r="F23" i="165"/>
  <c r="W23" i="165" s="1"/>
  <c r="X23" i="165" s="1"/>
  <c r="F22" i="165"/>
  <c r="W22" i="165" s="1"/>
  <c r="X22" i="165" s="1"/>
  <c r="F21" i="165"/>
  <c r="F20" i="165"/>
  <c r="F19" i="165"/>
  <c r="W19" i="165" s="1"/>
  <c r="X19" i="165" s="1"/>
  <c r="W24" i="166"/>
  <c r="X24" i="166" s="1"/>
  <c r="F23" i="166"/>
  <c r="W23" i="166" s="1"/>
  <c r="X23" i="166" s="1"/>
  <c r="F22" i="166"/>
  <c r="F21" i="166"/>
  <c r="W21" i="166" s="1"/>
  <c r="X21" i="166" s="1"/>
  <c r="F20" i="166"/>
  <c r="W20" i="166"/>
  <c r="X20" i="166" s="1"/>
  <c r="W26" i="168"/>
  <c r="X26" i="168" s="1"/>
  <c r="F25" i="168"/>
  <c r="F24" i="168"/>
  <c r="F23" i="168"/>
  <c r="W23" i="168" s="1"/>
  <c r="X23" i="168" s="1"/>
  <c r="F22" i="168"/>
  <c r="W22" i="168"/>
  <c r="X22" i="168" s="1"/>
  <c r="F21" i="168"/>
  <c r="F20" i="168"/>
  <c r="F19" i="168"/>
  <c r="W19" i="168" s="1"/>
  <c r="X19" i="168" s="1"/>
  <c r="W27" i="169"/>
  <c r="X27" i="169" s="1"/>
  <c r="F23" i="169"/>
  <c r="W23" i="169" s="1"/>
  <c r="X23" i="169" s="1"/>
  <c r="F21" i="169"/>
  <c r="W21" i="169" s="1"/>
  <c r="X21" i="169" s="1"/>
  <c r="F19" i="169"/>
  <c r="W19" i="169"/>
  <c r="X19" i="169" s="1"/>
  <c r="F27" i="170"/>
  <c r="W27" i="170" s="1"/>
  <c r="X27" i="170" s="1"/>
  <c r="F26" i="170"/>
  <c r="W26" i="170" s="1"/>
  <c r="X26" i="170" s="1"/>
  <c r="F25" i="170"/>
  <c r="W25" i="170" s="1"/>
  <c r="X25" i="170" s="1"/>
  <c r="F24" i="170"/>
  <c r="F23" i="170"/>
  <c r="W23" i="170" s="1"/>
  <c r="X23" i="170" s="1"/>
  <c r="F22" i="170"/>
  <c r="W22" i="170" s="1"/>
  <c r="X22" i="170" s="1"/>
  <c r="F21" i="170"/>
  <c r="W21" i="170" s="1"/>
  <c r="X21" i="170" s="1"/>
  <c r="F20" i="170"/>
  <c r="F19" i="170"/>
  <c r="W19" i="170" s="1"/>
  <c r="X19" i="170" s="1"/>
  <c r="W29" i="171"/>
  <c r="X29" i="171" s="1"/>
  <c r="F27" i="171"/>
  <c r="W27" i="171" s="1"/>
  <c r="X27" i="171" s="1"/>
  <c r="F26" i="171"/>
  <c r="W26" i="171" s="1"/>
  <c r="X26" i="171" s="1"/>
  <c r="F25" i="171"/>
  <c r="W25" i="171" s="1"/>
  <c r="X25" i="171" s="1"/>
  <c r="F24" i="171"/>
  <c r="W24" i="171" s="1"/>
  <c r="X24" i="171" s="1"/>
  <c r="F23" i="171"/>
  <c r="W23" i="171" s="1"/>
  <c r="X23" i="171" s="1"/>
  <c r="F22" i="171"/>
  <c r="W22" i="171" s="1"/>
  <c r="X22" i="171" s="1"/>
  <c r="F21" i="171"/>
  <c r="W21" i="171" s="1"/>
  <c r="X21" i="171" s="1"/>
  <c r="F20" i="171"/>
  <c r="W20" i="171" s="1"/>
  <c r="X20" i="171" s="1"/>
  <c r="F19" i="171"/>
  <c r="W19" i="171" s="1"/>
  <c r="X19" i="171" s="1"/>
  <c r="F18" i="171"/>
  <c r="W18" i="171" s="1"/>
  <c r="X18" i="171" s="1"/>
  <c r="F17" i="171"/>
  <c r="W17" i="171" s="1"/>
  <c r="X17" i="171" s="1"/>
  <c r="W24" i="172"/>
  <c r="X24" i="172" s="1"/>
  <c r="F23" i="172"/>
  <c r="W23" i="172" s="1"/>
  <c r="X23" i="172" s="1"/>
  <c r="F22" i="172"/>
  <c r="W22" i="172" s="1"/>
  <c r="X22" i="172" s="1"/>
  <c r="F21" i="172"/>
  <c r="W21" i="172" s="1"/>
  <c r="X21" i="172" s="1"/>
  <c r="F20" i="172"/>
  <c r="W20" i="172" s="1"/>
  <c r="X20" i="172" s="1"/>
  <c r="F19" i="172"/>
  <c r="W19" i="172" s="1"/>
  <c r="X19" i="172" s="1"/>
  <c r="F18" i="172"/>
  <c r="W18" i="172" s="1"/>
  <c r="X18" i="172" s="1"/>
  <c r="W23" i="175"/>
  <c r="F21" i="175"/>
  <c r="W21" i="175" s="1"/>
  <c r="X21" i="175" s="1"/>
  <c r="F18" i="175"/>
  <c r="W18" i="175" s="1"/>
  <c r="X18" i="175" s="1"/>
  <c r="W25" i="176"/>
  <c r="F21" i="176"/>
  <c r="W21" i="176" s="1"/>
  <c r="X21" i="176" s="1"/>
  <c r="F20" i="176"/>
  <c r="F19" i="176"/>
  <c r="W19" i="176" s="1"/>
  <c r="X19" i="176" s="1"/>
  <c r="F21" i="177"/>
  <c r="W21" i="177" s="1"/>
  <c r="X21" i="177" s="1"/>
  <c r="F20" i="177"/>
  <c r="W20" i="177" s="1"/>
  <c r="X20" i="177" s="1"/>
  <c r="F19" i="177"/>
  <c r="W19" i="177" s="1"/>
  <c r="X19" i="177" s="1"/>
  <c r="W25" i="178"/>
  <c r="X25" i="178" s="1"/>
  <c r="F21" i="178"/>
  <c r="W21" i="178" s="1"/>
  <c r="X21" i="178" s="1"/>
  <c r="F19" i="178"/>
  <c r="W19" i="178" s="1"/>
  <c r="X19" i="178" s="1"/>
  <c r="W25" i="179"/>
  <c r="X25" i="179" s="1"/>
  <c r="F22" i="179"/>
  <c r="F21" i="179"/>
  <c r="W21" i="179" s="1"/>
  <c r="X21" i="179" s="1"/>
  <c r="W27" i="180"/>
  <c r="X27" i="180" s="1"/>
  <c r="F25" i="180"/>
  <c r="F24" i="180"/>
  <c r="W24" i="180" s="1"/>
  <c r="X24" i="180" s="1"/>
  <c r="F23" i="180"/>
  <c r="F22" i="180"/>
  <c r="W22" i="180" s="1"/>
  <c r="X22" i="180" s="1"/>
  <c r="F21" i="181"/>
  <c r="W21" i="181" s="1"/>
  <c r="X21" i="181" s="1"/>
  <c r="F20" i="181"/>
  <c r="W20" i="181" s="1"/>
  <c r="X20" i="181" s="1"/>
  <c r="W26" i="181"/>
  <c r="X26" i="181" s="1"/>
  <c r="F25" i="181"/>
  <c r="W25" i="181" s="1"/>
  <c r="X25" i="181" s="1"/>
  <c r="F19" i="181"/>
  <c r="W19" i="181" s="1"/>
  <c r="X19" i="181" s="1"/>
  <c r="F19" i="182"/>
  <c r="W19" i="182" s="1"/>
  <c r="X19" i="182" s="1"/>
  <c r="F21" i="182"/>
  <c r="W21" i="182"/>
  <c r="X21" i="182" s="1"/>
  <c r="F20" i="182"/>
  <c r="W20" i="182" s="1"/>
  <c r="X20" i="182" s="1"/>
  <c r="W26" i="183"/>
  <c r="X26" i="183" s="1"/>
  <c r="F23" i="183"/>
  <c r="W23" i="183" s="1"/>
  <c r="X23" i="183" s="1"/>
  <c r="F22" i="183"/>
  <c r="W22" i="183" s="1"/>
  <c r="X22" i="183" s="1"/>
  <c r="F19" i="183"/>
  <c r="W19" i="183"/>
  <c r="X19" i="183" s="1"/>
  <c r="F23" i="184"/>
  <c r="F22" i="184"/>
  <c r="W22" i="184" s="1"/>
  <c r="X22" i="184" s="1"/>
  <c r="F21" i="184"/>
  <c r="W21" i="184" s="1"/>
  <c r="X21" i="184" s="1"/>
  <c r="F20" i="184"/>
  <c r="W25" i="184"/>
  <c r="X25" i="184" s="1"/>
  <c r="F19" i="184"/>
  <c r="W19" i="184" s="1"/>
  <c r="X19" i="184" s="1"/>
  <c r="W27" i="185"/>
  <c r="X27" i="185" s="1"/>
  <c r="F25" i="185"/>
  <c r="W25" i="185" s="1"/>
  <c r="X25" i="185" s="1"/>
  <c r="F24" i="185"/>
  <c r="W24" i="185" s="1"/>
  <c r="X24" i="185" s="1"/>
  <c r="F19" i="185"/>
  <c r="W19" i="185" s="1"/>
  <c r="X19" i="185" s="1"/>
  <c r="F23" i="185"/>
  <c r="W23" i="185" s="1"/>
  <c r="X23" i="185" s="1"/>
  <c r="F22" i="185"/>
  <c r="W22" i="185" s="1"/>
  <c r="X22" i="185" s="1"/>
  <c r="F21" i="186"/>
  <c r="F20" i="186"/>
  <c r="W20" i="186" s="1"/>
  <c r="X20" i="186" s="1"/>
  <c r="F19" i="186"/>
  <c r="W19" i="186" s="1"/>
  <c r="X19" i="186" s="1"/>
  <c r="W26" i="187"/>
  <c r="X26" i="187" s="1"/>
  <c r="F25" i="187"/>
  <c r="F24" i="187"/>
  <c r="W24" i="187" s="1"/>
  <c r="X24" i="187" s="1"/>
  <c r="F23" i="187"/>
  <c r="W23" i="187" s="1"/>
  <c r="X23" i="187" s="1"/>
  <c r="F22" i="187"/>
  <c r="W22" i="187" s="1"/>
  <c r="X22" i="187" s="1"/>
  <c r="F21" i="187"/>
  <c r="W21" i="187"/>
  <c r="X21" i="187" s="1"/>
  <c r="F20" i="187"/>
  <c r="W20" i="187" s="1"/>
  <c r="X20" i="187" s="1"/>
  <c r="F19" i="187"/>
  <c r="W19" i="187" s="1"/>
  <c r="X19" i="187" s="1"/>
  <c r="F18" i="187"/>
  <c r="W18" i="187" s="1"/>
  <c r="X18" i="187" s="1"/>
  <c r="F39" i="188"/>
  <c r="W39" i="188" s="1"/>
  <c r="X39" i="188" s="1"/>
  <c r="W45" i="188"/>
  <c r="X45" i="188" s="1"/>
  <c r="F44" i="188"/>
  <c r="W44" i="188" s="1"/>
  <c r="X44" i="188" s="1"/>
  <c r="F38" i="188"/>
  <c r="W38" i="188" s="1"/>
  <c r="X38" i="188" s="1"/>
  <c r="F37" i="188"/>
  <c r="W37" i="188" s="1"/>
  <c r="X37" i="188" s="1"/>
  <c r="F35" i="188"/>
  <c r="W35" i="188" s="1"/>
  <c r="X35" i="188" s="1"/>
  <c r="F34" i="188"/>
  <c r="W34" i="188" s="1"/>
  <c r="X34" i="188" s="1"/>
  <c r="F33" i="188"/>
  <c r="W33" i="188"/>
  <c r="X33" i="188" s="1"/>
  <c r="F32" i="188"/>
  <c r="W32" i="188" s="1"/>
  <c r="X32" i="188" s="1"/>
  <c r="F28" i="188"/>
  <c r="W28" i="188" s="1"/>
  <c r="X28" i="188" s="1"/>
  <c r="F23" i="188"/>
  <c r="W23" i="188" s="1"/>
  <c r="X23" i="188" s="1"/>
  <c r="F22" i="188"/>
  <c r="W22" i="188" s="1"/>
  <c r="X22" i="188" s="1"/>
  <c r="F21" i="188"/>
  <c r="W21" i="188" s="1"/>
  <c r="X21" i="188" s="1"/>
  <c r="G25" i="189"/>
  <c r="W25" i="189" s="1"/>
  <c r="X25" i="189" s="1"/>
  <c r="G23" i="189"/>
  <c r="W23" i="189" s="1"/>
  <c r="X23" i="189" s="1"/>
  <c r="G21" i="189"/>
  <c r="W21" i="189" s="1"/>
  <c r="X21" i="189" s="1"/>
  <c r="G19" i="189"/>
  <c r="W19" i="189" s="1"/>
  <c r="X19" i="189" s="1"/>
  <c r="G26" i="189"/>
  <c r="G22" i="189"/>
  <c r="W22" i="189" s="1"/>
  <c r="X22" i="189" s="1"/>
  <c r="G24" i="190"/>
  <c r="W24" i="190" s="1"/>
  <c r="X24" i="190" s="1"/>
  <c r="G23" i="190"/>
  <c r="W23" i="190" s="1"/>
  <c r="X23" i="190" s="1"/>
  <c r="G22" i="190"/>
  <c r="W22" i="190" s="1"/>
  <c r="X22" i="190" s="1"/>
  <c r="G20" i="190"/>
  <c r="W20" i="190" s="1"/>
  <c r="X20" i="190" s="1"/>
  <c r="G19" i="190"/>
  <c r="W19" i="190" s="1"/>
  <c r="X19" i="190" s="1"/>
  <c r="W29" i="190"/>
  <c r="X29" i="190" s="1"/>
  <c r="G21" i="190"/>
  <c r="W21" i="190" s="1"/>
  <c r="X21" i="190" s="1"/>
  <c r="W31" i="192"/>
  <c r="X31" i="192" s="1"/>
  <c r="G29" i="192"/>
  <c r="W29" i="192" s="1"/>
  <c r="X29" i="192" s="1"/>
  <c r="G28" i="192"/>
  <c r="W28" i="192" s="1"/>
  <c r="X28" i="192" s="1"/>
  <c r="G25" i="192"/>
  <c r="W25" i="192" s="1"/>
  <c r="X25" i="192" s="1"/>
  <c r="G24" i="192"/>
  <c r="W24" i="192" s="1"/>
  <c r="X24" i="192" s="1"/>
  <c r="G23" i="192"/>
  <c r="W23" i="192" s="1"/>
  <c r="X23" i="192" s="1"/>
  <c r="G20" i="192"/>
  <c r="W20" i="192" s="1"/>
  <c r="X20" i="192" s="1"/>
  <c r="G30" i="192"/>
  <c r="W30" i="192" s="1"/>
  <c r="X30" i="192" s="1"/>
  <c r="G27" i="192"/>
  <c r="W27" i="192" s="1"/>
  <c r="X27" i="192" s="1"/>
  <c r="G26" i="192"/>
  <c r="W26" i="192" s="1"/>
  <c r="X26" i="192" s="1"/>
  <c r="V28" i="193"/>
  <c r="W28" i="193" s="1"/>
  <c r="F27" i="193"/>
  <c r="V27" i="193" s="1"/>
  <c r="W27" i="193" s="1"/>
  <c r="F25" i="193"/>
  <c r="V25" i="193" s="1"/>
  <c r="W25" i="193" s="1"/>
  <c r="F21" i="193"/>
  <c r="V21" i="193" s="1"/>
  <c r="W21" i="193" s="1"/>
  <c r="F20" i="193"/>
  <c r="V20" i="193" s="1"/>
  <c r="W20" i="193" s="1"/>
  <c r="F24" i="193"/>
  <c r="F23" i="193"/>
  <c r="V23" i="193" s="1"/>
  <c r="W23" i="193" s="1"/>
  <c r="F22" i="193"/>
  <c r="V22" i="193" s="1"/>
  <c r="W22" i="193" s="1"/>
  <c r="F19" i="193"/>
  <c r="V19" i="193" s="1"/>
  <c r="W19" i="193" s="1"/>
  <c r="G26" i="194"/>
  <c r="W26" i="194" s="1"/>
  <c r="X26" i="194" s="1"/>
  <c r="G24" i="194"/>
  <c r="W24" i="194" s="1"/>
  <c r="X24" i="194" s="1"/>
  <c r="G19" i="194"/>
  <c r="W19" i="194" s="1"/>
  <c r="X19" i="194" s="1"/>
  <c r="G18" i="194"/>
  <c r="W18" i="194" s="1"/>
  <c r="X18" i="194" s="1"/>
  <c r="W27" i="194"/>
  <c r="X27" i="194" s="1"/>
  <c r="G23" i="194"/>
  <c r="W23" i="194" s="1"/>
  <c r="X23" i="194" s="1"/>
  <c r="G22" i="194"/>
  <c r="W22" i="194" s="1"/>
  <c r="X22" i="194" s="1"/>
  <c r="G20" i="194"/>
  <c r="W20" i="194" s="1"/>
  <c r="X20" i="194" s="1"/>
  <c r="G21" i="194"/>
  <c r="W21" i="194" s="1"/>
  <c r="X21" i="194" s="1"/>
  <c r="W29" i="195"/>
  <c r="X29" i="195" s="1"/>
  <c r="G28" i="195"/>
  <c r="W28" i="195" s="1"/>
  <c r="X28" i="195" s="1"/>
  <c r="G26" i="195"/>
  <c r="W26" i="195" s="1"/>
  <c r="X26" i="195" s="1"/>
  <c r="G25" i="195"/>
  <c r="W25" i="195" s="1"/>
  <c r="X25" i="195" s="1"/>
  <c r="G24" i="195"/>
  <c r="W24" i="195" s="1"/>
  <c r="X24" i="195" s="1"/>
  <c r="G22" i="195"/>
  <c r="W22" i="195" s="1"/>
  <c r="X22" i="195" s="1"/>
  <c r="G21" i="195"/>
  <c r="W21" i="195" s="1"/>
  <c r="X21" i="195" s="1"/>
  <c r="G20" i="195"/>
  <c r="W20" i="195" s="1"/>
  <c r="X20" i="195" s="1"/>
  <c r="G27" i="195"/>
  <c r="W27" i="195" s="1"/>
  <c r="X27" i="195" s="1"/>
  <c r="G23" i="195"/>
  <c r="W23" i="195" s="1"/>
  <c r="X23" i="195" s="1"/>
  <c r="G19" i="195"/>
  <c r="W19" i="195" s="1"/>
  <c r="X19" i="195" s="1"/>
  <c r="G19" i="196"/>
  <c r="W19" i="196"/>
  <c r="X19" i="196" s="1"/>
  <c r="G20" i="196"/>
  <c r="W20" i="196" s="1"/>
  <c r="X20" i="196" s="1"/>
  <c r="W23" i="197"/>
  <c r="G20" i="197"/>
  <c r="W20" i="197" s="1"/>
  <c r="X20" i="197" s="1"/>
  <c r="G24" i="198"/>
  <c r="W24" i="198" s="1"/>
  <c r="X24" i="198" s="1"/>
  <c r="G23" i="198"/>
  <c r="W23" i="198" s="1"/>
  <c r="X23" i="198" s="1"/>
  <c r="G22" i="198"/>
  <c r="W22" i="198" s="1"/>
  <c r="X22" i="198" s="1"/>
  <c r="G21" i="198"/>
  <c r="W21" i="198" s="1"/>
  <c r="X21" i="198" s="1"/>
  <c r="G20" i="198"/>
  <c r="W20" i="198" s="1"/>
  <c r="X20" i="198" s="1"/>
  <c r="G19" i="198"/>
  <c r="W19" i="198" s="1"/>
  <c r="X19" i="198" s="1"/>
  <c r="W25" i="199"/>
  <c r="X25" i="199" s="1"/>
  <c r="G23" i="199"/>
  <c r="W23" i="199" s="1"/>
  <c r="X23" i="199" s="1"/>
  <c r="G21" i="199"/>
  <c r="W21" i="199" s="1"/>
  <c r="X21" i="199" s="1"/>
  <c r="G20" i="199"/>
  <c r="W20" i="199" s="1"/>
  <c r="X20" i="199" s="1"/>
  <c r="G19" i="199"/>
  <c r="W19" i="199" s="1"/>
  <c r="X19" i="199" s="1"/>
  <c r="W28" i="200"/>
  <c r="G27" i="200"/>
  <c r="W27" i="200" s="1"/>
  <c r="X27" i="200" s="1"/>
  <c r="G26" i="200"/>
  <c r="W26" i="200" s="1"/>
  <c r="X26" i="200" s="1"/>
  <c r="G25" i="200"/>
  <c r="W25" i="200" s="1"/>
  <c r="X25" i="200" s="1"/>
  <c r="G24" i="200"/>
  <c r="W24" i="200" s="1"/>
  <c r="X24" i="200" s="1"/>
  <c r="G23" i="200"/>
  <c r="W23" i="200" s="1"/>
  <c r="X23" i="200" s="1"/>
  <c r="G22" i="200"/>
  <c r="W22" i="200" s="1"/>
  <c r="X22" i="200" s="1"/>
  <c r="G21" i="200"/>
  <c r="W21" i="200" s="1"/>
  <c r="X21" i="200" s="1"/>
  <c r="G20" i="200"/>
  <c r="W20" i="200" s="1"/>
  <c r="X20" i="200" s="1"/>
  <c r="G24" i="201"/>
  <c r="W24" i="201" s="1"/>
  <c r="X24" i="201" s="1"/>
  <c r="G23" i="201"/>
  <c r="W23" i="201" s="1"/>
  <c r="X23" i="201" s="1"/>
  <c r="G22" i="201"/>
  <c r="W22" i="201" s="1"/>
  <c r="X22" i="201" s="1"/>
  <c r="G21" i="201"/>
  <c r="W21" i="201" s="1"/>
  <c r="X21" i="201" s="1"/>
  <c r="G20" i="201"/>
  <c r="W20" i="201" s="1"/>
  <c r="X20" i="201" s="1"/>
  <c r="G19" i="201"/>
  <c r="W19" i="201" s="1"/>
  <c r="X19" i="201" s="1"/>
  <c r="W25" i="201"/>
  <c r="W23" i="202"/>
  <c r="G21" i="202"/>
  <c r="W21" i="202" s="1"/>
  <c r="X21" i="202" s="1"/>
  <c r="G20" i="202"/>
  <c r="W20" i="202" s="1"/>
  <c r="X20" i="202" s="1"/>
  <c r="W26" i="203"/>
  <c r="G23" i="203"/>
  <c r="W23" i="203" s="1"/>
  <c r="X23" i="203" s="1"/>
  <c r="G22" i="203"/>
  <c r="W22" i="203"/>
  <c r="X22" i="203" s="1"/>
  <c r="G21" i="203"/>
  <c r="W21" i="203" s="1"/>
  <c r="X21" i="203" s="1"/>
  <c r="G20" i="203"/>
  <c r="W20" i="203" s="1"/>
  <c r="X20" i="203" s="1"/>
  <c r="G19" i="203"/>
  <c r="W19" i="203" s="1"/>
  <c r="X19" i="203" s="1"/>
  <c r="W27" i="204"/>
  <c r="X27" i="204" s="1"/>
  <c r="G24" i="204"/>
  <c r="W24" i="204" s="1"/>
  <c r="X24" i="204" s="1"/>
  <c r="G22" i="204"/>
  <c r="W22" i="204" s="1"/>
  <c r="X22" i="204" s="1"/>
  <c r="G21" i="204"/>
  <c r="W21" i="204" s="1"/>
  <c r="X21" i="204" s="1"/>
  <c r="G20" i="204"/>
  <c r="W20" i="204" s="1"/>
  <c r="X20" i="204" s="1"/>
  <c r="G25" i="204"/>
  <c r="W25" i="204"/>
  <c r="X25" i="204" s="1"/>
  <c r="G23" i="204"/>
  <c r="W23" i="204" s="1"/>
  <c r="X23" i="204" s="1"/>
  <c r="G19" i="204"/>
  <c r="W19" i="204" s="1"/>
  <c r="X19" i="204" s="1"/>
  <c r="W31" i="205"/>
  <c r="X31" i="205" s="1"/>
  <c r="G30" i="205"/>
  <c r="W30" i="205" s="1"/>
  <c r="X30" i="205" s="1"/>
  <c r="G29" i="205"/>
  <c r="W29" i="205" s="1"/>
  <c r="X29" i="205" s="1"/>
  <c r="G26" i="205"/>
  <c r="W26" i="205" s="1"/>
  <c r="X26" i="205" s="1"/>
  <c r="G25" i="205"/>
  <c r="W25" i="205"/>
  <c r="X25" i="205" s="1"/>
  <c r="G22" i="205"/>
  <c r="W22" i="205" s="1"/>
  <c r="X22" i="205" s="1"/>
  <c r="G21" i="205"/>
  <c r="W21" i="205" s="1"/>
  <c r="X21" i="205" s="1"/>
  <c r="G28" i="205"/>
  <c r="W28" i="205" s="1"/>
  <c r="X28" i="205" s="1"/>
  <c r="G24" i="205"/>
  <c r="W24" i="205" s="1"/>
  <c r="X24" i="205" s="1"/>
  <c r="G20" i="205"/>
  <c r="W20" i="205" s="1"/>
  <c r="X20" i="205" s="1"/>
  <c r="G27" i="205"/>
  <c r="W27" i="205" s="1"/>
  <c r="X27" i="205" s="1"/>
  <c r="G23" i="205"/>
  <c r="W23" i="205" s="1"/>
  <c r="X23" i="205" s="1"/>
  <c r="G19" i="205"/>
  <c r="W19" i="205" s="1"/>
  <c r="X19" i="205" s="1"/>
  <c r="W27" i="206"/>
  <c r="X27" i="206" s="1"/>
  <c r="G24" i="206"/>
  <c r="W24" i="206" s="1"/>
  <c r="X24" i="206" s="1"/>
  <c r="G23" i="206"/>
  <c r="W23" i="206" s="1"/>
  <c r="X23" i="206" s="1"/>
  <c r="G21" i="206"/>
  <c r="W21" i="206" s="1"/>
  <c r="X21" i="206" s="1"/>
  <c r="G20" i="206"/>
  <c r="W20" i="206"/>
  <c r="X20" i="206" s="1"/>
  <c r="G19" i="206"/>
  <c r="W19" i="206" s="1"/>
  <c r="X19" i="206" s="1"/>
  <c r="G25" i="206"/>
  <c r="W25" i="206" s="1"/>
  <c r="X25" i="206" s="1"/>
  <c r="G22" i="206"/>
  <c r="W22" i="206" s="1"/>
  <c r="X22" i="206" s="1"/>
  <c r="W27" i="207"/>
  <c r="X27" i="207" s="1"/>
  <c r="G22" i="207"/>
  <c r="W22" i="207" s="1"/>
  <c r="X22" i="207" s="1"/>
  <c r="G20" i="207"/>
  <c r="W20" i="207" s="1"/>
  <c r="X20" i="207" s="1"/>
  <c r="G26" i="207"/>
  <c r="G25" i="207"/>
  <c r="G24" i="207"/>
  <c r="G23" i="207"/>
  <c r="G21" i="207"/>
  <c r="W21" i="207" s="1"/>
  <c r="X21" i="207" s="1"/>
  <c r="G19" i="207"/>
  <c r="W19" i="207" s="1"/>
  <c r="X19" i="207" s="1"/>
  <c r="G19" i="191"/>
  <c r="W19" i="191"/>
  <c r="X19" i="191" s="1"/>
  <c r="W27" i="191"/>
  <c r="X27" i="191" s="1"/>
  <c r="G20" i="191"/>
  <c r="W20" i="191" s="1"/>
  <c r="X20" i="191" s="1"/>
  <c r="W27" i="189"/>
  <c r="X27" i="189"/>
  <c r="W25" i="174"/>
  <c r="X25" i="174"/>
  <c r="F19" i="174"/>
  <c r="W19" i="174"/>
  <c r="X19" i="174" s="1"/>
  <c r="F20" i="174"/>
  <c r="W20" i="174" s="1"/>
  <c r="X20" i="174" s="1"/>
  <c r="G18" i="141"/>
  <c r="W18" i="141" s="1"/>
  <c r="X18" i="141" s="1"/>
  <c r="G19" i="141"/>
  <c r="W19" i="141" s="1"/>
  <c r="X19" i="141" s="1"/>
  <c r="G20" i="141"/>
  <c r="W20" i="141" s="1"/>
  <c r="X20" i="141" s="1"/>
  <c r="G21" i="141"/>
  <c r="W21" i="141" s="1"/>
  <c r="X21" i="141" s="1"/>
  <c r="G22" i="141"/>
  <c r="W22" i="141" s="1"/>
  <c r="X22" i="141" s="1"/>
  <c r="G23" i="141"/>
  <c r="W23" i="141" s="1"/>
  <c r="X23" i="141" s="1"/>
  <c r="G24" i="141"/>
  <c r="W24" i="141" s="1"/>
  <c r="X24" i="141" s="1"/>
  <c r="G26" i="141"/>
  <c r="W26" i="141" s="1"/>
  <c r="X26" i="141" s="1"/>
  <c r="G27" i="141"/>
  <c r="W27" i="141" s="1"/>
  <c r="X27" i="141" s="1"/>
  <c r="G28" i="141"/>
  <c r="W28" i="141" s="1"/>
  <c r="X28" i="141" s="1"/>
  <c r="F29" i="141"/>
  <c r="W29" i="141" s="1"/>
  <c r="X29" i="141" s="1"/>
  <c r="F30" i="141"/>
  <c r="W30" i="141" s="1"/>
  <c r="X30" i="141" s="1"/>
  <c r="F31" i="141"/>
  <c r="W31" i="141" s="1"/>
  <c r="X31" i="141" s="1"/>
  <c r="G32" i="141"/>
  <c r="W32" i="141" s="1"/>
  <c r="X32" i="141" s="1"/>
  <c r="F33" i="141"/>
  <c r="W33" i="141"/>
  <c r="X33" i="141" s="1"/>
  <c r="G34" i="141"/>
  <c r="W34" i="141" s="1"/>
  <c r="X34" i="141" s="1"/>
  <c r="F18" i="143"/>
  <c r="W18" i="143" s="1"/>
  <c r="X18" i="143" s="1"/>
  <c r="F19" i="143"/>
  <c r="W19" i="143"/>
  <c r="X19" i="143" s="1"/>
  <c r="F20" i="143"/>
  <c r="W20" i="143" s="1"/>
  <c r="X20" i="143" s="1"/>
  <c r="F21" i="143"/>
  <c r="W21" i="143" s="1"/>
  <c r="X21" i="143" s="1"/>
  <c r="F22" i="143"/>
  <c r="W22" i="143" s="1"/>
  <c r="X22" i="143" s="1"/>
  <c r="F23" i="143"/>
  <c r="W23" i="143" s="1"/>
  <c r="X23" i="143" s="1"/>
  <c r="F24" i="143"/>
  <c r="G24" i="143"/>
  <c r="G25" i="143"/>
  <c r="W25" i="143" s="1"/>
  <c r="X25" i="143" s="1"/>
  <c r="G18" i="144"/>
  <c r="W18" i="144" s="1"/>
  <c r="X18" i="144" s="1"/>
  <c r="G19" i="144"/>
  <c r="W19" i="144" s="1"/>
  <c r="X19" i="144" s="1"/>
  <c r="F18" i="145"/>
  <c r="W18" i="145" s="1"/>
  <c r="X18" i="145" s="1"/>
  <c r="F19" i="145"/>
  <c r="W19" i="145" s="1"/>
  <c r="X19" i="145" s="1"/>
  <c r="F20" i="145"/>
  <c r="W20" i="145" s="1"/>
  <c r="X20" i="145" s="1"/>
  <c r="F21" i="145"/>
  <c r="W21" i="145" s="1"/>
  <c r="X21" i="145" s="1"/>
  <c r="F22" i="145"/>
  <c r="W22" i="145" s="1"/>
  <c r="X22" i="145" s="1"/>
  <c r="F23" i="145"/>
  <c r="W23" i="145" s="1"/>
  <c r="X23" i="145" s="1"/>
  <c r="F24" i="145"/>
  <c r="W24" i="145" s="1"/>
  <c r="X24" i="145" s="1"/>
  <c r="F25" i="145"/>
  <c r="W25" i="145" s="1"/>
  <c r="X25" i="145" s="1"/>
  <c r="F26" i="145"/>
  <c r="W26" i="145" s="1"/>
  <c r="X26" i="145" s="1"/>
  <c r="F18" i="147"/>
  <c r="W18" i="147" s="1"/>
  <c r="X18" i="147" s="1"/>
  <c r="F19" i="147"/>
  <c r="W19" i="147" s="1"/>
  <c r="X19" i="147" s="1"/>
  <c r="W24" i="148"/>
  <c r="X24" i="148" s="1"/>
  <c r="W26" i="148"/>
  <c r="X26" i="148" s="1"/>
  <c r="F29" i="148"/>
  <c r="W29" i="148" s="1"/>
  <c r="X29" i="148" s="1"/>
  <c r="F31" i="148"/>
  <c r="W31" i="148" s="1"/>
  <c r="X31" i="148" s="1"/>
  <c r="W34" i="148"/>
  <c r="X34" i="148" s="1"/>
  <c r="F17" i="149"/>
  <c r="W17" i="149" s="1"/>
  <c r="X17" i="149" s="1"/>
  <c r="F18" i="149"/>
  <c r="W18" i="149" s="1"/>
  <c r="X18" i="149" s="1"/>
  <c r="F22" i="149"/>
  <c r="W22" i="149" s="1"/>
  <c r="X22" i="149" s="1"/>
  <c r="F26" i="149"/>
  <c r="W26" i="149" s="1"/>
  <c r="X26" i="149" s="1"/>
  <c r="F30" i="149"/>
  <c r="W30" i="149" s="1"/>
  <c r="X30" i="149" s="1"/>
  <c r="F33" i="149"/>
  <c r="W33" i="149" s="1"/>
  <c r="X33" i="149" s="1"/>
  <c r="F18" i="150"/>
  <c r="W18" i="150" s="1"/>
  <c r="X18" i="150" s="1"/>
  <c r="F20" i="150"/>
  <c r="W20" i="150"/>
  <c r="X20" i="150" s="1"/>
  <c r="F21" i="150"/>
  <c r="W21" i="150" s="1"/>
  <c r="X21" i="150" s="1"/>
  <c r="F22" i="150"/>
  <c r="W22" i="150" s="1"/>
  <c r="X22" i="150" s="1"/>
  <c r="F19" i="151"/>
  <c r="W19" i="151" s="1"/>
  <c r="X19" i="151" s="1"/>
  <c r="F20" i="151"/>
  <c r="W20" i="151" s="1"/>
  <c r="X20" i="151" s="1"/>
  <c r="F22" i="151"/>
  <c r="W22" i="151" s="1"/>
  <c r="X22" i="151" s="1"/>
  <c r="F23" i="151"/>
  <c r="W23" i="151" s="1"/>
  <c r="X23" i="151" s="1"/>
  <c r="F25" i="151"/>
  <c r="W25" i="151" s="1"/>
  <c r="X25" i="151" s="1"/>
  <c r="F19" i="154"/>
  <c r="W19" i="154" s="1"/>
  <c r="X19" i="154" s="1"/>
  <c r="F20" i="154"/>
  <c r="W20" i="154" s="1"/>
  <c r="X20" i="154" s="1"/>
  <c r="F21" i="154"/>
  <c r="W21" i="154" s="1"/>
  <c r="X21" i="154" s="1"/>
  <c r="F22" i="154"/>
  <c r="W22" i="154" s="1"/>
  <c r="X22" i="154" s="1"/>
  <c r="F21" i="156"/>
  <c r="W21" i="156" s="1"/>
  <c r="X21" i="156" s="1"/>
  <c r="F25" i="156"/>
  <c r="W25" i="156" s="1"/>
  <c r="X25" i="156" s="1"/>
  <c r="F23" i="157"/>
  <c r="W23" i="157" s="1"/>
  <c r="X23" i="157" s="1"/>
  <c r="W26" i="157"/>
  <c r="X26" i="157" s="1"/>
  <c r="W22" i="158"/>
  <c r="X22" i="158" s="1"/>
  <c r="W23" i="158"/>
  <c r="X23" i="158" s="1"/>
  <c r="F21" i="159"/>
  <c r="W21" i="159" s="1"/>
  <c r="X21" i="159" s="1"/>
  <c r="F23" i="159"/>
  <c r="W23" i="159" s="1"/>
  <c r="X23" i="159" s="1"/>
  <c r="W25" i="161"/>
  <c r="X25" i="161" s="1"/>
  <c r="W26" i="162"/>
  <c r="X26" i="162" s="1"/>
  <c r="F19" i="164"/>
  <c r="W19" i="164" s="1"/>
  <c r="X19" i="164" s="1"/>
  <c r="F22" i="164"/>
  <c r="W22" i="164"/>
  <c r="X22" i="164" s="1"/>
  <c r="W20" i="165"/>
  <c r="X20" i="165" s="1"/>
  <c r="W21" i="165"/>
  <c r="X21" i="165" s="1"/>
  <c r="W24" i="165"/>
  <c r="X24" i="165" s="1"/>
  <c r="W25" i="165"/>
  <c r="X25" i="165" s="1"/>
  <c r="F19" i="166"/>
  <c r="W19" i="166" s="1"/>
  <c r="X19" i="166" s="1"/>
  <c r="W22" i="166"/>
  <c r="X22" i="166" s="1"/>
  <c r="F19" i="167"/>
  <c r="W19" i="167" s="1"/>
  <c r="X19" i="167" s="1"/>
  <c r="F20" i="167"/>
  <c r="W20" i="167" s="1"/>
  <c r="X20" i="167" s="1"/>
  <c r="F21" i="167"/>
  <c r="W21" i="167"/>
  <c r="X21" i="167" s="1"/>
  <c r="F22" i="167"/>
  <c r="W22" i="167" s="1"/>
  <c r="X22" i="167" s="1"/>
  <c r="F23" i="167"/>
  <c r="W23" i="167" s="1"/>
  <c r="X23" i="167" s="1"/>
  <c r="F24" i="167"/>
  <c r="W24" i="167" s="1"/>
  <c r="X24" i="167" s="1"/>
  <c r="F25" i="167"/>
  <c r="W25" i="167" s="1"/>
  <c r="X25" i="167" s="1"/>
  <c r="F26" i="167"/>
  <c r="W26" i="167" s="1"/>
  <c r="X26" i="167" s="1"/>
  <c r="W20" i="168"/>
  <c r="X20" i="168" s="1"/>
  <c r="W21" i="168"/>
  <c r="X21" i="168" s="1"/>
  <c r="W24" i="168"/>
  <c r="X24" i="168" s="1"/>
  <c r="W25" i="168"/>
  <c r="X25" i="168" s="1"/>
  <c r="F25" i="169"/>
  <c r="W25" i="169" s="1"/>
  <c r="X25" i="169" s="1"/>
  <c r="W20" i="170"/>
  <c r="X20" i="170" s="1"/>
  <c r="W24" i="170"/>
  <c r="X24" i="170" s="1"/>
  <c r="W19" i="173"/>
  <c r="X19" i="173" s="1"/>
  <c r="F20" i="173"/>
  <c r="W20" i="173" s="1"/>
  <c r="X20" i="173" s="1"/>
  <c r="F24" i="173"/>
  <c r="W24" i="173" s="1"/>
  <c r="X24" i="173" s="1"/>
  <c r="F27" i="173"/>
  <c r="W27" i="173" s="1"/>
  <c r="X27" i="173" s="1"/>
  <c r="W25" i="177"/>
  <c r="F20" i="178"/>
  <c r="W20" i="178" s="1"/>
  <c r="X20" i="178" s="1"/>
  <c r="F22" i="178"/>
  <c r="W22" i="178"/>
  <c r="X22" i="178" s="1"/>
  <c r="F19" i="180"/>
  <c r="W19" i="180" s="1"/>
  <c r="X19" i="180" s="1"/>
  <c r="W25" i="180"/>
  <c r="X25" i="180" s="1"/>
  <c r="W23" i="182"/>
  <c r="X23" i="182" s="1"/>
  <c r="W23" i="184"/>
  <c r="X23" i="184" s="1"/>
  <c r="W24" i="186"/>
  <c r="X24" i="186" s="1"/>
  <c r="F19" i="188"/>
  <c r="W19" i="188" s="1"/>
  <c r="X19" i="188" s="1"/>
  <c r="F20" i="188"/>
  <c r="W20" i="188"/>
  <c r="X20" i="188" s="1"/>
  <c r="F24" i="188"/>
  <c r="W24" i="188" s="1"/>
  <c r="X24" i="188" s="1"/>
  <c r="F25" i="188"/>
  <c r="W25" i="188" s="1"/>
  <c r="X25" i="188" s="1"/>
  <c r="F26" i="188"/>
  <c r="W26" i="188" s="1"/>
  <c r="X26" i="188" s="1"/>
  <c r="F27" i="188"/>
  <c r="W27" i="188" s="1"/>
  <c r="X27" i="188" s="1"/>
  <c r="F29" i="188"/>
  <c r="W29" i="188" s="1"/>
  <c r="X29" i="188" s="1"/>
  <c r="F30" i="188"/>
  <c r="W30" i="188" s="1"/>
  <c r="X30" i="188" s="1"/>
  <c r="F31" i="188"/>
  <c r="W31" i="188" s="1"/>
  <c r="X31" i="188" s="1"/>
  <c r="G20" i="189"/>
  <c r="W20" i="189" s="1"/>
  <c r="X20" i="189" s="1"/>
  <c r="G25" i="190"/>
  <c r="W25" i="190" s="1"/>
  <c r="X25" i="190" s="1"/>
  <c r="G26" i="190"/>
  <c r="W26" i="190" s="1"/>
  <c r="X26" i="190" s="1"/>
  <c r="G25" i="194"/>
  <c r="W25" i="194" s="1"/>
  <c r="X25" i="194" s="1"/>
  <c r="W22" i="196"/>
  <c r="X22" i="196"/>
  <c r="G19" i="197"/>
  <c r="W19" i="197" s="1"/>
  <c r="X19" i="197" s="1"/>
  <c r="G21" i="197"/>
  <c r="W26" i="198"/>
  <c r="G22" i="199"/>
  <c r="W22" i="199" s="1"/>
  <c r="X22" i="199" s="1"/>
  <c r="G19" i="200"/>
  <c r="W19" i="200" s="1"/>
  <c r="X19" i="200" s="1"/>
  <c r="G19" i="202"/>
  <c r="W19" i="202" s="1"/>
  <c r="X19" i="202" s="1"/>
  <c r="W20" i="176"/>
  <c r="X20" i="176" s="1"/>
  <c r="W23" i="180"/>
  <c r="X23" i="180" s="1"/>
  <c r="W20" i="184"/>
  <c r="X20" i="184" s="1"/>
  <c r="W21" i="186"/>
  <c r="X21" i="186" s="1"/>
  <c r="W25" i="187"/>
  <c r="X25" i="187" s="1"/>
  <c r="F28" i="142"/>
  <c r="F27" i="142"/>
  <c r="F25" i="142"/>
  <c r="F22" i="142"/>
  <c r="G19" i="142"/>
  <c r="F19" i="142"/>
  <c r="G21" i="142"/>
  <c r="G22" i="142"/>
  <c r="W22" i="142" s="1"/>
  <c r="X22" i="142" s="1"/>
  <c r="F23" i="142"/>
  <c r="F24" i="142"/>
  <c r="G26" i="142"/>
  <c r="F29" i="142"/>
  <c r="G27" i="142"/>
  <c r="W27" i="142" s="1"/>
  <c r="X27" i="142" s="1"/>
  <c r="F26" i="142"/>
  <c r="G24" i="142"/>
  <c r="W24" i="142" s="1"/>
  <c r="X24" i="142" s="1"/>
  <c r="F20" i="142"/>
  <c r="G18" i="142"/>
  <c r="F18" i="142"/>
  <c r="G20" i="142"/>
  <c r="W20" i="142" s="1"/>
  <c r="X20" i="142" s="1"/>
  <c r="F21" i="142"/>
  <c r="G23" i="142"/>
  <c r="W23" i="142" s="1"/>
  <c r="X23" i="142" s="1"/>
  <c r="G25" i="142"/>
  <c r="W25" i="142"/>
  <c r="X25" i="142" s="1"/>
  <c r="G28" i="142"/>
  <c r="W28" i="142" s="1"/>
  <c r="X28" i="142" s="1"/>
  <c r="W30" i="142"/>
  <c r="X30" i="142" s="1"/>
  <c r="W26" i="142"/>
  <c r="X26" i="142" s="1"/>
  <c r="W21" i="142"/>
  <c r="X21" i="142" s="1"/>
  <c r="W19" i="142"/>
  <c r="X19" i="142" s="1"/>
  <c r="W29" i="142" l="1"/>
  <c r="X29" i="142" s="1"/>
  <c r="W19" i="146"/>
  <c r="X19" i="146" s="1"/>
  <c r="W21" i="146"/>
  <c r="X21" i="146" s="1"/>
  <c r="W22" i="146"/>
  <c r="X22" i="146" s="1"/>
  <c r="W23" i="146"/>
  <c r="X23" i="146" s="1"/>
  <c r="W24" i="146"/>
  <c r="X24" i="146" s="1"/>
  <c r="W26" i="146"/>
  <c r="X26" i="146" s="1"/>
  <c r="T26" i="158"/>
  <c r="W21" i="197"/>
  <c r="X21" i="197" s="1"/>
  <c r="W18" i="142"/>
  <c r="X18" i="142" s="1"/>
  <c r="W23" i="149"/>
  <c r="X23" i="149" s="1"/>
  <c r="W23" i="174"/>
  <c r="X23" i="174" s="1"/>
  <c r="T25" i="178"/>
  <c r="W23" i="191"/>
  <c r="X23" i="191" s="1"/>
  <c r="W24" i="143"/>
  <c r="X24" i="143" s="1"/>
  <c r="W18" i="146"/>
  <c r="X18" i="146" s="1"/>
  <c r="W31" i="149"/>
  <c r="X31" i="149" s="1"/>
  <c r="W36" i="188"/>
  <c r="X36" i="188" s="1"/>
  <c r="W24" i="140"/>
  <c r="X24" i="140" s="1"/>
  <c r="W20" i="140"/>
  <c r="X20" i="140" s="1"/>
  <c r="W20" i="146"/>
  <c r="X20" i="146" s="1"/>
  <c r="W18" i="140"/>
  <c r="X18" i="140" s="1"/>
  <c r="X25" i="201"/>
  <c r="X23" i="197"/>
  <c r="X26" i="198"/>
  <c r="X23" i="202"/>
  <c r="X26" i="203"/>
  <c r="T26" i="170"/>
  <c r="T19" i="170"/>
  <c r="T21" i="170"/>
  <c r="T23" i="170"/>
  <c r="T25" i="170"/>
  <c r="T20" i="171"/>
  <c r="T24" i="171"/>
  <c r="T28" i="171"/>
  <c r="T20" i="169"/>
  <c r="T22" i="169"/>
  <c r="T26" i="169"/>
  <c r="T28" i="146"/>
  <c r="V25" i="177"/>
  <c r="X25" i="177" s="1"/>
  <c r="V25" i="176"/>
  <c r="X25" i="176" s="1"/>
  <c r="V23" i="175"/>
  <c r="X23" i="175" s="1"/>
  <c r="T21" i="199"/>
  <c r="T20" i="199"/>
  <c r="T22" i="199"/>
  <c r="T26" i="198"/>
  <c r="T19" i="198"/>
  <c r="T19" i="197"/>
  <c r="T21" i="197"/>
  <c r="S23" i="197"/>
  <c r="T23" i="197" s="1"/>
  <c r="T22" i="203"/>
  <c r="T20" i="203"/>
  <c r="T19" i="203"/>
  <c r="R26" i="203"/>
  <c r="I23" i="202"/>
  <c r="H23" i="202"/>
  <c r="T21" i="202"/>
  <c r="T19" i="202"/>
  <c r="I25" i="201"/>
  <c r="H25" i="201"/>
  <c r="T22" i="201"/>
  <c r="T19" i="201"/>
  <c r="T19" i="200"/>
  <c r="T27" i="200"/>
  <c r="H28" i="200"/>
  <c r="T25" i="200"/>
  <c r="X28" i="200"/>
  <c r="S26" i="203"/>
  <c r="T26" i="203" s="1"/>
  <c r="I28" i="200"/>
  <c r="S28" i="200"/>
  <c r="T28" i="200" s="1"/>
  <c r="S23" i="202"/>
  <c r="T23" i="202" s="1"/>
  <c r="S25" i="201"/>
  <c r="T25" i="201" s="1"/>
</calcChain>
</file>

<file path=xl/sharedStrings.xml><?xml version="1.0" encoding="utf-8"?>
<sst xmlns="http://schemas.openxmlformats.org/spreadsheetml/2006/main" count="5366" uniqueCount="1179">
  <si>
    <t>Dependencia</t>
  </si>
  <si>
    <t>01 AYUNTAMIENTO</t>
  </si>
  <si>
    <t>01 CABILDO</t>
  </si>
  <si>
    <t>O  B  J  E  T  I  V  O  S</t>
  </si>
  <si>
    <t>M   E   T   A   S</t>
  </si>
  <si>
    <t>D e s c r i p c i o n</t>
  </si>
  <si>
    <t>Programa</t>
  </si>
  <si>
    <t>Unidad de Medida</t>
  </si>
  <si>
    <t>RESOLVER LOS ASUNTOS DE LA COMPETENCIA DEL AYUNTAMIENTO COLEGIADAMENTE A EFECTO DE INCIDIR EN EL DESARROLLO DE LA COMUNIDAD</t>
  </si>
  <si>
    <t>2do  Trimestre</t>
  </si>
  <si>
    <t xml:space="preserve">Programada </t>
  </si>
  <si>
    <t>Realizada</t>
  </si>
  <si>
    <t>3er  Trimestre</t>
  </si>
  <si>
    <t>1er  Trimestre</t>
  </si>
  <si>
    <t>4to  Trimestre</t>
  </si>
  <si>
    <t>MUNICIPIO DE GUAYMAS SONORA</t>
  </si>
  <si>
    <t>Clave</t>
  </si>
  <si>
    <t>Ponderacion %</t>
  </si>
  <si>
    <t>Gasto</t>
  </si>
  <si>
    <t>Meta</t>
  </si>
  <si>
    <t>Presup.</t>
  </si>
  <si>
    <t>Ejercido</t>
  </si>
  <si>
    <t>Programada</t>
  </si>
  <si>
    <t>Real</t>
  </si>
  <si>
    <t>TOTAL DEL GASTO DE LA UNIDAD RESPONSABLE</t>
  </si>
  <si>
    <t>NOTA:  EL TOTAL DE LA PONDERACION DEBERA SUMAR  100</t>
  </si>
  <si>
    <t>E1 Eficacia   E2 Economía  E3 Eficiencia</t>
  </si>
  <si>
    <t>Acumulado</t>
  </si>
  <si>
    <t>Justificación</t>
  </si>
  <si>
    <t>Diferencia</t>
  </si>
  <si>
    <t>PORCENTAJE</t>
  </si>
  <si>
    <t>E1</t>
  </si>
  <si>
    <t>E2</t>
  </si>
  <si>
    <t>E3</t>
  </si>
  <si>
    <t>111 LEGISLACION</t>
  </si>
  <si>
    <t>01 GESTION  DE CABILDO</t>
  </si>
  <si>
    <t>Funcion</t>
  </si>
  <si>
    <t>Unidad Responsble</t>
  </si>
  <si>
    <t>Subprograma</t>
  </si>
  <si>
    <t>001 CONDUCCION Y DIFUSION DE LA POLITCA DE GOBIERNO</t>
  </si>
  <si>
    <t>DEL 01 DE  ENERO AL 31 DE DICIEMBRE DE 2021</t>
  </si>
  <si>
    <t>CELEBRAR SESIONES ORDINARIAS Y EXTRAORDINARIAS</t>
  </si>
  <si>
    <t>SESION</t>
  </si>
  <si>
    <t>VIGILAR Y EVALUAR A TRAVES DE LAS COMISIONES DEL AYUNTAMIENTO LOS RAMOS DE LA ADMINISTRACION PUBLICA</t>
  </si>
  <si>
    <t>INFORME</t>
  </si>
  <si>
    <t>ANALIZAR Y APROBAR REGLAMENTOS, CIRCULARES Y DISPOSICIONES DE OBSERVANCIA GENERAL</t>
  </si>
  <si>
    <t>DOCTO</t>
  </si>
  <si>
    <t>ANALIZAR Y APROBAR  PARA EFECTOS LEGALES EL ENVIO AL CONGRESO DEL ESTADO LOS ESTADOS FINANCIEROS TRIMESTRALES</t>
  </si>
  <si>
    <t>PROYECTO</t>
  </si>
  <si>
    <t>DEL 01 DE  ENERO  AL 31 DE MARZO DE 2021</t>
  </si>
  <si>
    <t>DEL 01 DE  ENERO  AL 30 DE JUNIO DE 2021</t>
  </si>
  <si>
    <t>DEL 01 DE  ENERO  AL 30 DE SEPTIEMBRE DE 2021</t>
  </si>
  <si>
    <t>INDICADORES DE RESULTADOS</t>
  </si>
  <si>
    <t>PRESIDENTA MUNICIPAL</t>
  </si>
  <si>
    <t>DRA. KARLA CORDOVA GONZALEZ</t>
  </si>
  <si>
    <t xml:space="preserve">                                                                                                                                                                                                                   C.P. DANIEL SEFERINO APODACA LARRINAGA</t>
  </si>
  <si>
    <t xml:space="preserve">                                                                                                                                                                                                                 TESORERO MUNICIPAL</t>
  </si>
  <si>
    <t>DEL 01 DE  ENERO AL 31 DE  DICIEMBRE DE 2021</t>
  </si>
  <si>
    <t>138 TERRITORIO</t>
  </si>
  <si>
    <t>02 SINDICATURA</t>
  </si>
  <si>
    <t>Unidad Responsable</t>
  </si>
  <si>
    <t>01 DESPACHO DEL SINDICO</t>
  </si>
  <si>
    <t>004 PATRIMONIO MUNICIPAL</t>
  </si>
  <si>
    <t>02  REGULACION DE LOS ASENTAMIENTOS  HUMANOS</t>
  </si>
  <si>
    <t>PROMOVER LA REGULARIZACION DE LA TENENCIA DEL SUELO URBANO EN LAS PROPIEDADES MUNICIPALES, DE OTRAS INSTANCIAS DE GOBIERNO Y PARTICULARES DONDE EXISTAN ASENTAMIENTOS, CON EL FIN DE LOGRAR MAYOR CERTIDUMBRE Y ORDENAMIENTO EN EL CRECIMIENTO DE LA CIUDAD.</t>
  </si>
  <si>
    <t>REALIZAR LA DOTACION DE TERRENOS PARA VIVIENDA</t>
  </si>
  <si>
    <t>DOCTO/LOTE</t>
  </si>
  <si>
    <t>REGULARIZAR TERRENOS URBANOS (CONTRATOS)</t>
  </si>
  <si>
    <t>DOCTO.</t>
  </si>
  <si>
    <t>ATENDER LAS SOLICITUDES DE VERIFICACION DE MEDIDAS</t>
  </si>
  <si>
    <t>LOTE</t>
  </si>
  <si>
    <t>EXPEDIR TITULOS DE PROPIEDAD</t>
  </si>
  <si>
    <t>MANTENER ACTUALIZADO EL PADRON DE LOTES POR COLONIA</t>
  </si>
  <si>
    <t>INFORME/DOCTO.</t>
  </si>
  <si>
    <t>INTEGRACION DE EXPEDIENTES PARA DESINCORPORAR Y ENAJENAR</t>
  </si>
  <si>
    <t>EXPEDIENTE</t>
  </si>
  <si>
    <t>LOTIFICACION  EN COLONIA HUMBERTO GUTIERREZ</t>
  </si>
  <si>
    <t>REGULARIZACION DE  DE LA COLONIA AMPLIACION INDEPENDENCIA</t>
  </si>
  <si>
    <t>REGULARIZACION   DE LA COLONIA EL MIRADOR</t>
  </si>
  <si>
    <t>REGULARIZACION   DE LA COLONIA SAN VICENTE</t>
  </si>
  <si>
    <t>ESCRITURACION  DE LA COLONIA MIGUEL HIDALGO -ANTENA</t>
  </si>
  <si>
    <t>REGULARIZACION   DE LA COLONIA LOMA LINDA</t>
  </si>
  <si>
    <t>REGULARIZACION   DE LA COLONIA FATIMA</t>
  </si>
  <si>
    <t>REGULARIZACION   DE LA COLONIA CENTRO</t>
  </si>
  <si>
    <t xml:space="preserve">CENSO Y REGULARIZACION DE LA COLONIA NACIONALIZACION GOLFO DE CALIFORNIA </t>
  </si>
  <si>
    <t>REUNION DE TRABAJO CON PROMOTORA INMOBILIARIA</t>
  </si>
  <si>
    <t>REUNION</t>
  </si>
  <si>
    <t>REUNION DE TRABAJO CON DIFERENTES DEPENDENCIAS, CATASTRO E INFRAESTRUCTURA.</t>
  </si>
  <si>
    <t>REUNION DE TRABAJO CON PERSONAL DE SINDICATURA</t>
  </si>
  <si>
    <t>DRA.KARLA CORDOVA GONZALEZ</t>
  </si>
  <si>
    <t xml:space="preserve">                                                                                                    C.P DANIEL SEFERINO APODACA LARRINAGA</t>
  </si>
  <si>
    <t xml:space="preserve">                                                                                                          TESORERO MUNICIPAL</t>
  </si>
  <si>
    <t>133 PRESERVACION Y CUIDADO DEL PATRIMONIO</t>
  </si>
  <si>
    <t>04 PATRIMONIO MUNICIPAL</t>
  </si>
  <si>
    <t>01 ADMINISTRACION DE BIENES INMUEBLES MUNICIPALES</t>
  </si>
  <si>
    <t>ADMINISTRAR Y VIGILAR LOS ACTOS RESPECTIVOS AL PATRIMONIO MUNICIPAL, VELANDO QUE LOS BIENES DEL AYUNTAMIENTO SE UTILICEN PARA BENEFICIO DE LOS CIUDADANOS; Y REPRESENTAR EFICAZMENTE AL AYUNTAMIENTO EN LOS LITIGIOS Y CONTROVERSIAS JURÍDICAS  EN QUE FORME PARTE.</t>
  </si>
  <si>
    <t>GESTIONAR QUE LAS DESINCORPORACIONES DE INMUEBLES MUNICIPALES SE INSCRIBAN EN EL REGISTRO PUBLICO DE  LA PROPIEDAD</t>
  </si>
  <si>
    <t>GESTION</t>
  </si>
  <si>
    <t>REPRESENTAR LEGALMENTE AL AYUNTAMIENTO EN AUDIENCIAS Y DILIGENCIAS ORDENADAS EN LITIGIOS EN LOS QUE ES PARTE</t>
  </si>
  <si>
    <t>AUDIENCIA</t>
  </si>
  <si>
    <t xml:space="preserve">INTERPONER DENUNCIAS/ DEMANDAS PARA INICIAR PROCEDIMIENTOS EN PROCURACION Y DEFENSA DE LOS INTERESES MUNICIPALES </t>
  </si>
  <si>
    <t xml:space="preserve">RECIBIR NOTIFICACIONES DE DIVERSAS ACTUACIONES EN PROCEDIMIENTOS EN LAS QUE AYUNTAMIENTO ES PARTE Y/O EMPLAZAMIENTOS EN NUEVOS ASUNTOS </t>
  </si>
  <si>
    <t>NOTIFICACION</t>
  </si>
  <si>
    <t>DAR CONTESTACION A DEMANDAS PROMOVIDAS EN CONTRA DEL AYUNTAMIENTO</t>
  </si>
  <si>
    <t>RENDIR INFORMES Y CUMPLIR REQUERIMIENTOS ANTE DISTINTAS AUTORIDADES EN PROCEDIMIENTOS EN LOS QUE EL AYUNTAMIENTO ES PARTE</t>
  </si>
  <si>
    <t xml:space="preserve">RENDIR INFORMES ANTE DISTINTAS AUTORIDADES QUE SOLICITAN APOYO EN PROCEDIMIENTOS AJENOS AL AYUNTAMIENTO </t>
  </si>
  <si>
    <t>INFORMAR TRIMESTRALMENTE AL AYUNTAMIENTO SOBRE EL ESTADO DE LOS ASUNTOS JURIDICOS</t>
  </si>
  <si>
    <t>CAPACITACION DE PERSONAL</t>
  </si>
  <si>
    <t>CURSO</t>
  </si>
  <si>
    <t>PROMOVER INICIATIVAS DE NORMATIVIDAD Y REGLAMENTACION  MUNICIPAL</t>
  </si>
  <si>
    <t>REUNION DE TRABAJO CON AREAS JURIDICAS, INTERNOS Y EXTERNOS DEL AYUNTAMIENTO</t>
  </si>
  <si>
    <t xml:space="preserve">GESTIONAR EL RESARCIMIENTO DE LOS DAÑOS OCASIONADOS POR PARTICULARES AL PATRIMONIO MUNICIPAL </t>
  </si>
  <si>
    <t xml:space="preserve">                                                                                       C.P. DANIEL SEFERINO APODACA LARRINAGA</t>
  </si>
  <si>
    <t xml:space="preserve">                                                                            TESORERO MUNICIPAL</t>
  </si>
  <si>
    <t>DEL 01 DE  ENERO  AL 31 DE DICIEMBRE DE 2021</t>
  </si>
  <si>
    <t>DEL 01 DE  ENERO AL 31 DE MARZO DE 2021</t>
  </si>
  <si>
    <t>131 PRESIDENCIA</t>
  </si>
  <si>
    <t>03 PRESIDENCIA</t>
  </si>
  <si>
    <t>01 DESPACHO DEL PRESIDENTE</t>
  </si>
  <si>
    <t>001 CONDUCCION Y DIFUSION E LA POLITICA DE GOBIERNO</t>
  </si>
  <si>
    <t>02 GESTION MUNICIPAL</t>
  </si>
  <si>
    <t>REALIZAR ACCIONES ADMINISTRATIVAS DE GESTORIA Y DE PARTICIPACION CIUDADANA, ASI COMO EJECUTAR LOS ACUERDOS DEL AYUNTAMIENTO CON EL FIN DE PROMOVER EL DESARROLLO ECONOMICO, POLITICO, SOCIAL Y CULTURAL DEL MUNICIPIO.</t>
  </si>
  <si>
    <t xml:space="preserve">CONVOCAR Y PRESIDIR LAS SESIONES DE CABILDO </t>
  </si>
  <si>
    <t>EJECUTAR LOS ACUERDOS DE LAS SESIONES DE CABILDO</t>
  </si>
  <si>
    <t>ACUERDO</t>
  </si>
  <si>
    <t>PROMOVER Y GESTIONAR ANTE DIVERSAS DEPENDENCIAS FEDERALES, ESTATALES Y ORGANISMOS PRIVADOS LOS PROYECTOS VIABLES PARA LA COMUNIDAD</t>
  </si>
  <si>
    <t>PRESIDIR LAS REUNIONES DE COMPLAM</t>
  </si>
  <si>
    <t>ATENDER A LOS GRUPOS POLITICOS, SOCIALES Y CIUDADANIA EN GENERAL</t>
  </si>
  <si>
    <t>AUDIENCIAS</t>
  </si>
  <si>
    <t>PROMOVER LA PARTICIPACION CIUDADANA EN LOS DIFERENTES PROGRAMAS DEL AYUNTAMIENTO</t>
  </si>
  <si>
    <t>JORNADA</t>
  </si>
  <si>
    <t xml:space="preserve">REALZAR GIRAS DE TRABAJO EN LAS COMUNIDADES RURALES </t>
  </si>
  <si>
    <t>GIRA</t>
  </si>
  <si>
    <t xml:space="preserve">REALIZAR REUNIONES DE TRABAJO EN LAS COLONIAS DEL MEDIO URBANO </t>
  </si>
  <si>
    <t xml:space="preserve">                                                                       C.P. DANIEL SEFERINO APODACA LARRINAGA</t>
  </si>
  <si>
    <t>DEL 01 DE  ENERO AL 31 DE  MARZO DE 2021</t>
  </si>
  <si>
    <t>02 SECRETARIA PARTICULAR</t>
  </si>
  <si>
    <t>001 CONDUCCION Y DIFUSION DE LA POLITICA DE GOBIERNO</t>
  </si>
  <si>
    <t>ORGANIZAR, SUPERVISAR Y LLEVAR LA AGENDA DEL C. PRESIDENTE MUNICIPAL EN LA ATENCION DE SUS GIRAS DE TRABAJO Y AUDIENCIAS</t>
  </si>
  <si>
    <t>ORGANIZAR Y SUPERVISAR LOS EVENTOS SOLICITADOS POR LA PRESIDENCIA MUNICIPAL</t>
  </si>
  <si>
    <t>EVENTO</t>
  </si>
  <si>
    <t>ATENCION PERSONAL A CIUDADANOS QUE ACUDEN A SOLICITAR AUDIENCIAS</t>
  </si>
  <si>
    <t>ASUNTO</t>
  </si>
  <si>
    <t>CONTROL DE LA AGENDA MUNICIPAL</t>
  </si>
  <si>
    <t xml:space="preserve">DIAS </t>
  </si>
  <si>
    <t xml:space="preserve">                                                                                        C.P. DANIEL SEFERINO APODACA LARRINAGA</t>
  </si>
  <si>
    <t>183 SERVICIOS DE COMUNICACIÓN Y MEDIOS</t>
  </si>
  <si>
    <t>3 COMUNICACIÓN SOCIAL</t>
  </si>
  <si>
    <t>03 COMUNICACIÓN SOCIAL</t>
  </si>
  <si>
    <t>DIFUNDIR OPORTUNA Y VERAZMENTE LAS ACCIONES QUE LLEVAN A CABO EL AYUNTAMIENTO Y LA ADMINISTRACION PUBLICA MUNICIPAL A FIN DE MANTENER INFORMADA A LA CIUDADANIA Y PROMOVER SU PARTICIPACIÓN EN EL DESARROLLO COMUNITARIO, ASÍ MISMO ESTABLECER UNA COMUNICACIÓN DIRECTA A TRAVÉS DE LOS DIVERSOS MEDIOS DE INFORMACIÓN TRADICIONALES Y ALTERNOS PARA ESTIMULAR SU PARTICIPACION EN LOS DIVERSOS PROGRAMAS SOCIALES Y COMUNITARIOS QUE IMPULSE EL GOBIERNO.</t>
  </si>
  <si>
    <t>EMISION DE BOLETINES INFORMATIVOS</t>
  </si>
  <si>
    <t>BOLETIN</t>
  </si>
  <si>
    <t>ENTREVISTAS EN RADIO Y TV.</t>
  </si>
  <si>
    <t>ENTREVISTA</t>
  </si>
  <si>
    <t xml:space="preserve">COBERTURA INFORMATIVA DE LAS ACTIVIDADES </t>
  </si>
  <si>
    <t>EVENTOS</t>
  </si>
  <si>
    <t>MONITOREO DE MEDIOS DE COMUNICACIÓN Y REDES.</t>
  </si>
  <si>
    <t>SINTESIS</t>
  </si>
  <si>
    <t xml:space="preserve">SPOT PUBLICITARIOS </t>
  </si>
  <si>
    <t>SPOTS</t>
  </si>
  <si>
    <t>PUBLICACION DE AVISOS ESPECIALES Y ESPACIOS DIVERSOS  EN PRENSA</t>
  </si>
  <si>
    <t>PERIODICO</t>
  </si>
  <si>
    <t>VIDEOS Y FOTOS OFICIALES</t>
  </si>
  <si>
    <t>CAMPAÑAS DE INFORMACION</t>
  </si>
  <si>
    <t>CAMPAÑA</t>
  </si>
  <si>
    <t xml:space="preserve">VISITAS A LAS COLONIAS </t>
  </si>
  <si>
    <t>VISITAS</t>
  </si>
  <si>
    <t xml:space="preserve">                                                                                     TESORERO MUNICIPAL</t>
  </si>
  <si>
    <t>135 ASUNTOS JURIDICOS</t>
  </si>
  <si>
    <t>04 ASUNTOS JURIDICOS</t>
  </si>
  <si>
    <t xml:space="preserve">                                                   </t>
  </si>
  <si>
    <t>020 GESTION Y ACTUALIZACION JURIDICA</t>
  </si>
  <si>
    <t>04 SEGUIMIENTO DE ASUNTOS JURIDICOS</t>
  </si>
  <si>
    <t>DAR BASE LEGAL A TODOS LOS ACTOS Y ACUERDOS DEL AYUNTAMIENTO QUE GARANTICE SU SEGURIDAD JURIDICA</t>
  </si>
  <si>
    <t>FORMULAR INFORMES PREVIOS Y JUSTIFICADOS PARA LOS JUICIOS DE AMPARO</t>
  </si>
  <si>
    <t>CONTESTAR DEMANDAS DEL SERVICIO CIVIL, OFRECIMIENTO DE PRUEBAS, ALEGATOS POR LOS JUICIOS PROMOVIDOS POR PARTICULARES ANTE EL TRIBUNAL DE JUSTICIA ADMINISTRTIVA</t>
  </si>
  <si>
    <t>ATENDER Y TRAMITAR LOS RECURSOS ADMINISTRATIVOS QUE PRESENTAN LOS PARTICULARES EN CONTRA DE DIVERSAS AUTORIDADES MUNICIPALES</t>
  </si>
  <si>
    <t>REVISAR Y CORREGIR CONTRATOS Y CONVENIOS</t>
  </si>
  <si>
    <t>CONVENIO</t>
  </si>
  <si>
    <t xml:space="preserve">ELABORAR Y PRESENTAR DENUNCIAS Y QUERELLAS ANTE EL MINISTERIO PUBLICO POR DELITOS EN QUE LA ADMINISTRACION PUBLICA TENGA CARÁCTER DE VICTIMA </t>
  </si>
  <si>
    <t>DENUNCIA</t>
  </si>
  <si>
    <t>EMITIR RECOMENDACIONES EN MATERIA DE LIQUIDACION O FINIQUITO POR MOTIVO DE PENSION, JUBILACION ENTRE OTROS</t>
  </si>
  <si>
    <t>EMITIR INFORMES DEL ESTADO PROCESAL DE LAS CONTROVERSIAS EN QUE EL AYUNTAMIENTO ES PARTE.</t>
  </si>
  <si>
    <t>FORMULAR CONTESTACIONES POR JUICIOS TRAMITADOS POR PARTICULARES EN LOS JUZGADOS LOCALES</t>
  </si>
  <si>
    <t>COMPARECER COMO REPRESENTANTE DEL AYUNTAMIENTO O EN AUXILIO DE ALGUNA PARAMUNICIPAL A LA JUNTA DE CONCILIACION Y ARBITRAJE PARA LA ENTREGA DE FINIQUITOS Y/O LIQUIDACIONES</t>
  </si>
  <si>
    <t>132 POLITICA INTERIOR</t>
  </si>
  <si>
    <t>07 SECRETARIA TECNICA</t>
  </si>
  <si>
    <t>038 GESTION PARA RESULTADOS MUNICIPAL</t>
  </si>
  <si>
    <t>01 PLANEACION, SEGUIMIENTO Y EVALUACION DEL PMD</t>
  </si>
  <si>
    <t>PLANEAR, DISEÑAR Y DAR SEGUIMIENTO A LOS PROGRAMAS DERIVADOS DEL PLAN MUNICIPAL DE DESARROLLO Y A LOS PROYECTOS DE ALTO IMPACTO PARA EL MUNICIPIO, ASI COMO PROMOVER Y DESARROLLAR LAS ACTIVIDADES DESTINADAS A FORTALECER LA GESTION E IMAGEN INSTITUCIONAL.</t>
  </si>
  <si>
    <t>REUNIONES DE TRABAJO CON COMITÉ DE PLANEACION MUNICIPAL</t>
  </si>
  <si>
    <t>REUNIONES DE TRABAJO CON DIRECTORES DE LAS DEPENDENCIAS</t>
  </si>
  <si>
    <t>CAMPAÑAS MEDIATICAS DE DEPENDENCIAS MUNICIPALES</t>
  </si>
  <si>
    <t xml:space="preserve">                                                                                    C.P. DANIEL SEFERINO APODACA LARRINAGA</t>
  </si>
  <si>
    <t>184 ACCESO A LA INFORMACION PUBLICA GUBERNAMENTAL</t>
  </si>
  <si>
    <t>06 TRANSPARENCIA</t>
  </si>
  <si>
    <t>03 TRANSPARENCIA</t>
  </si>
  <si>
    <t>DESARROLLAR ACTIVIDADES ENCAMINADAS A FORTALECER LA TRANSPARENCIA MUNICIPAL MEDIANTE EL CUMPLIMIENTO DE LAS OBLIGACIONES DE TRANSPARENCIA EN MATERIA DE ACCESO A LA INFORMACIÓN, LA DIFUSIÓN DE INFORMACIÓN DE INTERÉS PÚBLICO Y LA APERTURA GUBERNAMENTAL QUE CONTRIBUYAN A MEJORAR LA PARTICIPACIÓN CIUDADANA EN EL QUEHACER ORGANIZACIONAL.</t>
  </si>
  <si>
    <t xml:space="preserve">Realizar verificaciones en el cumplimiento de las áreas en las obligaciones de transparencia en el Portal Municipal y la Plataforma Nacional.             </t>
  </si>
  <si>
    <t>Informe</t>
  </si>
  <si>
    <t>Proponer medios alternativos de difusión  de la información pública en las poblaciones en las que estos resulten de más fácil acceso.</t>
  </si>
  <si>
    <t>Actividades</t>
  </si>
  <si>
    <t>Asesorar, recibir, notificar y gestionar las solicitudes de acceso a la información tanto a las áreas como a los solicitantes.</t>
  </si>
  <si>
    <t>Solicitudes de Acceso a la Información</t>
  </si>
  <si>
    <t xml:space="preserve">Proponer al Comité de Transparencia los procedimientos internos que aseguren la mayor eficiencia en la gestión de las solicitudes de acceso a la información.          </t>
  </si>
  <si>
    <t>Documento</t>
  </si>
  <si>
    <t>Llevar un registro de las solicitudes de acceso a la información, respuestas, resultados, costos de reproducción y envío.</t>
  </si>
  <si>
    <t>Registro</t>
  </si>
  <si>
    <t>Detectar necesidades de información pública de la sociedad.</t>
  </si>
  <si>
    <t>Impulsar la difusión  de  información pública en materia de transparencia proactiva.</t>
  </si>
  <si>
    <t>Identificar y  proponer la implementación, mejora, o registro de mecanismos de colaboración en materia de Gobierno Abierto.</t>
  </si>
  <si>
    <t>Asesorar a las áreas del gobierno municipal y partes interesadas que así lo requieran.</t>
  </si>
  <si>
    <t>Asesorías</t>
  </si>
  <si>
    <t>Capacitar a las áreas del gobierno municipal y partes interesadas en la materia.</t>
  </si>
  <si>
    <t>Capacitaciones</t>
  </si>
  <si>
    <t>Llevar a cabo acciones de coordinación y vinculación en la materia.</t>
  </si>
  <si>
    <t>Acciones</t>
  </si>
  <si>
    <t>Sesiones del Comité de Transparencia.</t>
  </si>
  <si>
    <t>Sesiones</t>
  </si>
  <si>
    <t>Elaboración de Informe Mensual.</t>
  </si>
  <si>
    <t>Elaboración de Informe Trimestral.</t>
  </si>
  <si>
    <t>Elaboración de Informe Anual.</t>
  </si>
  <si>
    <t xml:space="preserve">Realización de actividades en materia promoción de transparencia y acceso a la información.      </t>
  </si>
  <si>
    <t>Asistir a eventos de interés en la materia.</t>
  </si>
  <si>
    <t>Eventos</t>
  </si>
  <si>
    <t xml:space="preserve">                                                                                       TESORERO MUNICIPAL</t>
  </si>
  <si>
    <t>04 SECRETARIA DEL AYUNTAMIENTO</t>
  </si>
  <si>
    <t>01 DESPACHO DEL SECRETARIO DEL AYTTO.</t>
  </si>
  <si>
    <t>05 CONDUCCION DEL GOBIERNO</t>
  </si>
  <si>
    <t xml:space="preserve">ORGANIZAR, DAR SEGUIMIENTO Y APOYO LEGAL A LOS ACTOS DEL AYUNTAMIENTO Y DE LAS UNIDADES ADMINITRATIVAS A SU CARGO
</t>
  </si>
  <si>
    <t>CITAR A SESIONES DE CABILDO</t>
  </si>
  <si>
    <t>CITATORIO</t>
  </si>
  <si>
    <t>LEVANTAR ACTAS DE SESIONES DE CABILDO</t>
  </si>
  <si>
    <t>ACTA</t>
  </si>
  <si>
    <t>PUBLICAR EN EL TABLERO DE AVISOS LOS ACUERDOS Y RESOLUCIONES DEL MISMO</t>
  </si>
  <si>
    <t>DOCUMENTO</t>
  </si>
  <si>
    <t>EXPEDIR CERTIFICACIONES DE DOCUMENTOS Y CONSTANCIAS DEL ARCHIVO</t>
  </si>
  <si>
    <t>EXPEDIR ANUENCIAS PARA NEGOCIOS DE VENTA Y CONSUMO DE ALCOHOL</t>
  </si>
  <si>
    <t>EXPEDIR PROYECTOS O REFORMAS DE REGLAMENTOS DE AYUNTAMIENTO</t>
  </si>
  <si>
    <t>REGLAMENTO</t>
  </si>
  <si>
    <t>EXPEDIR CERTIFICACIONES SOLICITADAS POR CIUDADANOS</t>
  </si>
  <si>
    <t>EXPEDIR PERMISOS Y ANUENCIAS PARA REALIZAR EVENTOS SOCIALES</t>
  </si>
  <si>
    <t>REPRESENTAR AL C. PRESIDENTE MUNICIPAL EN DIFERENTES ACTOS Y EVENTOS</t>
  </si>
  <si>
    <t>CREAR Y DAR SEGUIMIENTO A LAS ACTIVIDADES DEL CENTRO DE COMUNIDADES YAQUIS</t>
  </si>
  <si>
    <t>SEGUIMIENTO A LAS PETICIONES DE LAS COMUNIDADES YAQUIS</t>
  </si>
  <si>
    <t>VIGILAR Y DAR SEGUIMIENTO A LAS ACTIVIDADES DE LAS COMUNIDADES RURALES</t>
  </si>
  <si>
    <t>ANALIZAR Y ATENDER ASUNTOS POLITICOS SOCIALES</t>
  </si>
  <si>
    <t>REUNIONES DE COMITÉ MUNICIPAL DE SALUD</t>
  </si>
  <si>
    <t>REUNIONES</t>
  </si>
  <si>
    <t>RECEPCIÓN DE DOCUMENTOS EN LA OFICILIA DE PARTE</t>
  </si>
  <si>
    <t>TURNACIÓN DE DOCUMENTOS RECIBIDOS EN LA OFICILIA DE PARTE A LAS DIFERENTES DEPENDENCIAS DEL AYUNTAMIENTO</t>
  </si>
  <si>
    <t>TRAMITE DE CARTILLAS MILITARES</t>
  </si>
  <si>
    <t>TRAMITE</t>
  </si>
  <si>
    <t>PRESENTAR AL PRESIDENTE MUNICIPAL UN INFORME DE LA DEPENDENCIA Y SUS UNIDADES ADMINISTRATIVAS</t>
  </si>
  <si>
    <t>SECRETARIO DEL AYUNTAMIENTO</t>
  </si>
  <si>
    <t xml:space="preserve">                                                                                                                         LCP. CELIDA BOTELLO NAVARRO PCCAG</t>
  </si>
  <si>
    <t>C.P. DANIEL SEFERINO APODACA LARINAGA</t>
  </si>
  <si>
    <t xml:space="preserve">                                                                                                                                             TESORERA MUNICIPAL</t>
  </si>
  <si>
    <t>TESORERO MUNICIPAL</t>
  </si>
  <si>
    <t>02 DIRECCION DE ASUNTOS DE GOBIERNO</t>
  </si>
  <si>
    <t>04 ASUNTOS DE GOBIERNO</t>
  </si>
  <si>
    <t>COORDINAR, SUPERVISAR Y DAR SEGUIMIENTO A LAS ACCIONES DE GOBIERNO, ASI COMO LA ELABORACIÓN DE DOCUMENTOS</t>
  </si>
  <si>
    <t>ELABORACION DE ACTAS DE LAS SESIONES ORDINARIAS Y EXTRAORDINARIAS DE CABILDO.</t>
  </si>
  <si>
    <t>ELABORACION DE ACTAS DE ACUERDO DE CABILDO REFERENTE A ESTADOS FINANCIEROS</t>
  </si>
  <si>
    <t>APOYO TECNICO EN LOS ASUNTOS DE LA SECRETARIA DEL AYUNTAMIENTO (ELABORACION CERTIFACIONES DE DOCTOS. Y CONSTANCIAS DEL ARCHIVO Y DE LOS ACUERDOS ASENTADOS EN LOS LIBROS DE ACTAS.</t>
  </si>
  <si>
    <t>APOYO TECNICO EN LOS ASUNTOS DE LA SECRETARIA DEL AYUNTAMIENTO ( REVISION DE EXPEDIENTES PARA EXPEDIR ANUENCIAS DEFINITIVAS CON VENTA Y CONSUMO DE BEBIDAS CON CONTENIDO ALCOHOLICO.</t>
  </si>
  <si>
    <t>PROPORCIONAR LA INFORMACIÓN PARA EL DESAHOGO DE LAS SESIONES DE CABILDO</t>
  </si>
  <si>
    <t xml:space="preserve">                                                                             C.P. DANIEL SEFERINO APODACA LARRINAGA</t>
  </si>
  <si>
    <t xml:space="preserve">                                                                              TESORERO MUNICIPAL</t>
  </si>
  <si>
    <t>05 ARCHIVO MUNICIPAL</t>
  </si>
  <si>
    <t>ORDENAR, PRESERVAR Y DIFUNDIRLA INFORMACIÓN HISTORICA DE LA COMUNIDAD Y AYUNTAMIENTO</t>
  </si>
  <si>
    <t>ARCHIVO HISTORICO DEL AYUNTAMIENTO DE GUAYMAS PRESERVADO Y MANTENIDO</t>
  </si>
  <si>
    <t>PERSEVERAR</t>
  </si>
  <si>
    <t>BRIGADAS ORGANIZADAS PARA EL DIAGNOSTICO, ORGANIZACIÓN, DEPURACIÓN DE CLASIFICACIÓN DE FONDOS</t>
  </si>
  <si>
    <t>SERVICIO</t>
  </si>
  <si>
    <t>EXPEDIENTES NO CLASIFICADOS HISTÓRICOS ORDENADOS</t>
  </si>
  <si>
    <t>CATALOGO ELECTRÓNICO CREADO</t>
  </si>
  <si>
    <t>INFORMACIÓN CLASIFICADA GENERADA POR LA COMUNIDAD Y AYUNTAMIENTO</t>
  </si>
  <si>
    <t>REVISION</t>
  </si>
  <si>
    <t>ARCHIVO HISTÓRICO PROMOVIDO Y DIFUNDIDO</t>
  </si>
  <si>
    <t>CURSOS DE CAPACITACIÓN ATENDIDOS</t>
  </si>
  <si>
    <t>CONSTANCIA</t>
  </si>
  <si>
    <t>FUMIGACION ESPECIALIZADA REALIZADA</t>
  </si>
  <si>
    <t xml:space="preserve">                                                                         C.P. DANIEL SEFERINO APODACA LARRINAGA</t>
  </si>
  <si>
    <t>DEL 01 DE ENERO AL 31 DE  DICIEMBRE DE 2021</t>
  </si>
  <si>
    <t>02 ASUNTOS DE GOBIERNO.</t>
  </si>
  <si>
    <t>009 PROMOCION DE LA CULTURA DE LA LEGALIDAD</t>
  </si>
  <si>
    <t>10 COMERCIO AMBULANTE</t>
  </si>
  <si>
    <t xml:space="preserve"> </t>
  </si>
  <si>
    <t>ACTIVIDADES COMERCIALES REGULARIZADAS</t>
  </si>
  <si>
    <t>TRAMITE PARA OBTENER ANUENCIA DE VENDEDOR AMBULANTE</t>
  </si>
  <si>
    <t>EXPEDIR AVISOS DE PAGO DE DERECHOS A VENDEDORES AMBULANTES</t>
  </si>
  <si>
    <t>RECIBO</t>
  </si>
  <si>
    <t>SUPERVISAR LAS OBLIGACIONES DE VENDEDORES AMBULANTES</t>
  </si>
  <si>
    <t>SUPERVISION</t>
  </si>
  <si>
    <t xml:space="preserve">ACTUALIZACIÓN DE EXPEDIENTES DE VENDEDORES AMBULANTES </t>
  </si>
  <si>
    <t>PERMISOS ESPECIALES</t>
  </si>
  <si>
    <t>PERMISO</t>
  </si>
  <si>
    <t xml:space="preserve">INFORMAR MENSUALMENTE AL H. AYUNTAMIENTO SOBRE LAS ACTIVIDADES E INGRESO </t>
  </si>
  <si>
    <t xml:space="preserve">                                                                            C.P. DANIEL SEFERINO APODACA LARRINAGA</t>
  </si>
  <si>
    <t>009 POLITICA Y GOBIERNO MUNICIPAL</t>
  </si>
  <si>
    <t>12 JUZGADO CALIFICADOR</t>
  </si>
  <si>
    <t>FALTAS A LOS BANDOS DE POLICIA Y BUEN GOBIERNO SANCIONADAS</t>
  </si>
  <si>
    <t>CALIFICAR INFRACCIONES POR FALTAS AL BANDO</t>
  </si>
  <si>
    <t>INFRACCIÓN</t>
  </si>
  <si>
    <t>DAR SEGUIMIENTO AL INDICE DE DELINCUENCIA</t>
  </si>
  <si>
    <t>CASO</t>
  </si>
  <si>
    <t>GIRAR CITATORIOS PARA COMPARECENCIAS</t>
  </si>
  <si>
    <t>CURSOS DE CAPACITACION MEDICOS LEGISTAS</t>
  </si>
  <si>
    <t>CURSOS DE CAPACITACIÓN JUECES CALIFICADORES</t>
  </si>
  <si>
    <t xml:space="preserve">RECEPCIÓN DE DENUNCIAS POR FALTAS AL BANDO </t>
  </si>
  <si>
    <t xml:space="preserve">                                                                                   C.P. DANIEL SEFERINO APODACA LARRINAGA</t>
  </si>
  <si>
    <t>13 PROFECO</t>
  </si>
  <si>
    <t>DERECHOS DE LOS CONSUMIDORES PROTEGIDOS CON RELACIONES JUSTAS CON LOS PROVEEDORES</t>
  </si>
  <si>
    <t>RECEPCIÓN DE QUEJAS</t>
  </si>
  <si>
    <t>ASESORÍAS JURIDICAS</t>
  </si>
  <si>
    <t>CONCILIACIONES</t>
  </si>
  <si>
    <t>AUDIENCIAS DE CONCILIACIÓN</t>
  </si>
  <si>
    <t>EXPEDIENTES CONCILIADOS</t>
  </si>
  <si>
    <t>VINCULACIÓN CIUDADANA</t>
  </si>
  <si>
    <t>VINCULACIÓN</t>
  </si>
  <si>
    <t>INDICADORESE RESULTADOS</t>
  </si>
  <si>
    <t>14 RELACIONES EXTERIORES</t>
  </si>
  <si>
    <t>TRÁMITE DE SOLICITUD DE PASAPORTE RÁPIDO, FÁCIL Y CERCANO</t>
  </si>
  <si>
    <t>TRAMITAR PASAPORTES MEXICANOS</t>
  </si>
  <si>
    <t>172  PROTECCION CIVIL</t>
  </si>
  <si>
    <t>07 JUZGADO LOCAL</t>
  </si>
  <si>
    <t>ASUNTOS CIVILES Y MERCANTILES RESUELTOS</t>
  </si>
  <si>
    <t>TRAMITAR EXPEDIENTES</t>
  </si>
  <si>
    <t>GIRAR OFICIOS DE REQUERIMIENTO</t>
  </si>
  <si>
    <t>OFICIO</t>
  </si>
  <si>
    <t>DESAHOGAR PROMOCIONES</t>
  </si>
  <si>
    <t>PROMOCION</t>
  </si>
  <si>
    <t>GIRAR CITATORIOS PARA COMPARECENCIA</t>
  </si>
  <si>
    <t>DEPOSITOS EN EFECTIVO</t>
  </si>
  <si>
    <t>DEPOSITO</t>
  </si>
  <si>
    <t>COMPARECENCIAS</t>
  </si>
  <si>
    <t>DILIGENCIAS DE ACTUARIO</t>
  </si>
  <si>
    <t>DILIGENCIAS</t>
  </si>
  <si>
    <t>008 PROTECCION CIVIL Y BOMBEROS</t>
  </si>
  <si>
    <t>08 BOMBEROS VOLUNTARIOS</t>
  </si>
  <si>
    <t>ATENDER CABALMENTE LA DEMANDA CIUDADANA DE SERVICIOS DE EMERGENCIA Y LAS NECESIDADES DE ASESORÍAS EN LA SEGURIDAD Y PREVENCIÓN DE RIESGOS</t>
  </si>
  <si>
    <t>INCENDIOS SOFOCADOS</t>
  </si>
  <si>
    <t xml:space="preserve">SEGURIDAD MEJORADA EN ESCUELAS Y EMPRESAS MEDIANTE ASESORÍAS </t>
  </si>
  <si>
    <t>ASESORIA</t>
  </si>
  <si>
    <t>PERSONAS Y ANIMALES RESCATADOS EN EMERGENCIA</t>
  </si>
  <si>
    <t>ALUMNOS INFORMADOS DE LOS RIESGOS Y COMO PREVENIRLOS</t>
  </si>
  <si>
    <t>BOMBEROS ACTUALIZADOS EN LAS MEJORES PRÁCTICAS</t>
  </si>
  <si>
    <t>CONGRESO</t>
  </si>
  <si>
    <t xml:space="preserve">EQUIPO CONTRA INCENDIO CONSERVADO Y LISTO PARA USARSE </t>
  </si>
  <si>
    <t>MANTENIMIENTO</t>
  </si>
  <si>
    <t xml:space="preserve">PERSONAL PREPARADO CON LOS CONOCIMIENTOS Y HABILIDADES PARA BRINDAR LOS SERVICIOS DE EMERGENCIA </t>
  </si>
  <si>
    <t>CAPACITACION</t>
  </si>
  <si>
    <t>ANIMALES PELIGROSOS CONTROLADOS</t>
  </si>
  <si>
    <t>SEGURIDAD MEJORADA Y SUPERVISADA EN COMERCIOS E INDUSTRIAS</t>
  </si>
  <si>
    <t xml:space="preserve">                                                                        C.P. DANIEL SEFERINO APODACA LARRINAGA</t>
  </si>
  <si>
    <t>09 PROTECCION CIVIL</t>
  </si>
  <si>
    <t>PREPARAR A LA CIUDADANÍA Y A LOS FUNCIONARIOS PÚBLICOS EN LA CULTURA DE PROTECCIÓN CIVIL Y ASEGURAR EL CUMPLIMIENTO DE LA NORMATIVIDAD</t>
  </si>
  <si>
    <t xml:space="preserve">LOS BIENES MUEBLES DEL AYUNTAMIENTO SON CONSERVADOS Y CUENTAS CON SERVICIOS BASICOS </t>
  </si>
  <si>
    <t>COMERCIOS CON SEGURIDAD MEJORADA MEDIANTE INSPECCIONES</t>
  </si>
  <si>
    <t>INSPECCIONES</t>
  </si>
  <si>
    <t>INSTITUCIONES PREPARADAS EN MATERIA DE PROTECCION CIVIL</t>
  </si>
  <si>
    <t>PLATICAS</t>
  </si>
  <si>
    <t>PROYECTOS DE CONSTRUCCIÓN Y OTROS REVISADOS</t>
  </si>
  <si>
    <t>CAPACIDADES DE LAS ORGANIZACIONES E INSTITUCIONES PROBADAS Y MEJORADAS PARA REACCIONAR ANTE EVENTOS DE EMERGENCIA</t>
  </si>
  <si>
    <t>SIMULACROS</t>
  </si>
  <si>
    <t>POBLACIÓN VULNERABLE ATENDIDA Y APOYADA ANTE CONTINGENCIA</t>
  </si>
  <si>
    <t>EVENTOS MASIVOS CONTROLADOS EN EL CUMPLIMIENTO DE LA NORMATIVIDAD PARA EVITAR PROBABILIDAD DE RIESGOS</t>
  </si>
  <si>
    <t>DEL 01 DE  ENERO  AL 31 DE SEPTIEMBRE DE 2021</t>
  </si>
  <si>
    <t>242 CULTURA</t>
  </si>
  <si>
    <t>03 DIRECCION DE ACCION CIVICA Y/O CULT.</t>
  </si>
  <si>
    <t>028 PROMOCION CIVICA Y CULTURAL</t>
  </si>
  <si>
    <t>04 AUDITORIO</t>
  </si>
  <si>
    <t>PROVEER  LOS ESPACIOS CON LA INFRAESTRUCTURA Y EQUIPAMIENTO ADECUADO PARA REALIZACIÓN DE LAS ACTIVIDADES CÍVICAS, CULTURALES Y ARTISTICAS</t>
  </si>
  <si>
    <t>BRINDAR INFORMACIÓN PARA EL ARRENDAMIENTO DEL AUDITORIO</t>
  </si>
  <si>
    <t>PERSONAS</t>
  </si>
  <si>
    <t xml:space="preserve">CONCRETAR EL ARRENDAMIENTO DEL AUDITORIO CIVICO </t>
  </si>
  <si>
    <t>RENTA</t>
  </si>
  <si>
    <t>IMPLEMENTAR EL PROGRAMA DE CONSERVACIÓN Y MANTENIMIENTO DEL AUDITORIO</t>
  </si>
  <si>
    <t>EVENTOS LUCRATIVOS</t>
  </si>
  <si>
    <t>EVENTOS NO LUCRATIVOS</t>
  </si>
  <si>
    <t xml:space="preserve">INFORMAR MENSUALMENTE AL H. AYUNTAMIENTO SOBRE LAS ACTIVIDADES REALIZADAS </t>
  </si>
  <si>
    <t>01 PLANEACION Y PROMOCION DE ACTIVIDADES CIVICAS</t>
  </si>
  <si>
    <t>PLANEACIÓN Y PROMOCIÓN DE ACTIVIDADES CÍVICAS. DIFUNDIR Y FOMENTAR LAS ACTIVIDADES CIVICAS, CULTURALES Y ARTÍSTICAS, APOYANDO A LOS INTERESADOS Y CREADORES</t>
  </si>
  <si>
    <t>REAFIRMAR EL VALOR Y RESPETO A SÍMBOLOS PATRIOS Y LA HISTORIA NACIONAL</t>
  </si>
  <si>
    <t>ACTIVIDAD</t>
  </si>
  <si>
    <t>ACUERDOS PARA FORTALECER LA EDUCACIÓN CÍVICA CON ESCUELAS Y POBLACIÓN</t>
  </si>
  <si>
    <t>DESARROLLO DE PROGRAMAS DE LA DIRECCIÓN DE ACCIÓN CÍVICA</t>
  </si>
  <si>
    <t>PROGRAMA</t>
  </si>
  <si>
    <t>241 DEPORTE Y RECREACION</t>
  </si>
  <si>
    <t>04 DIRECCION DEL DEPORTE</t>
  </si>
  <si>
    <t>034 RECREACION, DEPORTE Y ESPARCIMIENTO</t>
  </si>
  <si>
    <t>01 DESARROLLO DEL DEPORTE</t>
  </si>
  <si>
    <t xml:space="preserve">DIFUNDIR, FOMENTAR Y APOYAR LAS ACTIVIDADES FÍSICAS Y DEPORTIVAS; CONTAR Y MANTENER ESPACIOS CON LA INFRAESTRUCTURA Y EQUIPAMIENTO ADECUADO PARA LA REALIZACIÓN DE LAS ACTIVIDADES DEPORTIVAS </t>
  </si>
  <si>
    <t>CAPACITACIÓN Y ACTUALIZACIÓN DE ENTRENADORES</t>
  </si>
  <si>
    <t>CURSOS</t>
  </si>
  <si>
    <t>ORGANIZACIÓN DE EVENTOS DEPORTIVOS</t>
  </si>
  <si>
    <t>APOYO A EVENTOS DIVERSOS RELACIONADOS AL DEPORTE</t>
  </si>
  <si>
    <t xml:space="preserve">ENTREGA DE APOYOS ECONÓMICOS A DEPORTISTAS </t>
  </si>
  <si>
    <t>APOYOS CON MATERIAL DEPORTIVO</t>
  </si>
  <si>
    <t>APOYO</t>
  </si>
  <si>
    <t>CREACIÓN DE NUEVOS ESPACIOS DEPORTIVOS</t>
  </si>
  <si>
    <t>ESPACIOS</t>
  </si>
  <si>
    <t>REHABILITACIÓN DE LAS AREAS DEPORTIVAS</t>
  </si>
  <si>
    <t>ADAPTACIÓN DE ESPACIOS DEPORTIVOS</t>
  </si>
  <si>
    <t>MANTENIMIENTO A ESPACIOS DEPORTIVOS</t>
  </si>
  <si>
    <t>DRA.  KARLA CORDOVA GONZALEZ</t>
  </si>
  <si>
    <t>171 POLICIA</t>
  </si>
  <si>
    <t>05 COMISARIA FRANCISCO MARQUEZ</t>
  </si>
  <si>
    <t>026 ATENCIÓN A COMUNIDADES RURALES</t>
  </si>
  <si>
    <t>Sub Programa</t>
  </si>
  <si>
    <t>05 PRESTACION DE SERVICIOS PUBLICOS MUNICIPALES</t>
  </si>
  <si>
    <t>PRESTAR SERVICIOS PUBLICOS DE CALIDAD Y DESARROLLAR ESTRATEGIAS DE COHESIÓN SOCIAL PARA CONTRIBUIR A MEJORAR EL DESARROLLO HUMANO MEDIANTE LA ATENCIÓN A LAS NECESIDADES DE LAS COMUNIDADES RURALES</t>
  </si>
  <si>
    <t xml:space="preserve">PRESTAR EL SERVICIO DE VIGILANCIA </t>
  </si>
  <si>
    <t>RECORRIDO</t>
  </si>
  <si>
    <t>ORGANIZAR Y CELEBRAR EVENTOS CÍVICOS</t>
  </si>
  <si>
    <t xml:space="preserve">PROMOVER LA PARTICIPACIÓN CIUDADANA EN EL DESARROLLO </t>
  </si>
  <si>
    <t xml:space="preserve">GESTIONAR LA REHABILITACIÓN DE CALLES Y CAMINOS </t>
  </si>
  <si>
    <t xml:space="preserve">GESTIONAR Y PROPONER LA REALIZACIÓN DE OBRAS PUBLICAS Y SERVICIOS </t>
  </si>
  <si>
    <t>GESTIONAR EN CONJUNTO CON LOS PADRES  MEJORA A LAS ESCUELAS</t>
  </si>
  <si>
    <t>INFORMAR AL H. AYUNTAMIENTO DE LAS ACTIVIDADES REALIZADAS</t>
  </si>
  <si>
    <t>06 COMISARIA LA MISA</t>
  </si>
  <si>
    <t>026 ATENCION A COMUNIDADES RURALES</t>
  </si>
  <si>
    <t>ORGANIZAR Y CELEBRAR EVENTOS CIVICOS</t>
  </si>
  <si>
    <t xml:space="preserve">GESTIONAR Y PROPONER LA REALIZACION DE OBRAS PUBLICAS Y SERVICIOS </t>
  </si>
  <si>
    <t>07 COMISARIA ORTIZ</t>
  </si>
  <si>
    <t xml:space="preserve">GESTIONAR LA REHABILITACION DE CALLES Y CAMINOS </t>
  </si>
  <si>
    <t>PRESUPUESTO DE EGRESOS MUNICIPAL 2021</t>
  </si>
  <si>
    <t>08 COMISARIA POTAM RIO YAQUI</t>
  </si>
  <si>
    <t>026 ATENCJON A COMUNIDADES RURALES</t>
  </si>
  <si>
    <t xml:space="preserve">GESTIONAR Y PROPONER LA REALIZACION DE OBRAS Y SERVICIOS </t>
  </si>
  <si>
    <t>09 COMISARIA SAN CARLOS</t>
  </si>
  <si>
    <t>PRESTAR SERVICIOS PUBLICOS DE CALIDAD Y DESARROLLAR ESTRATEGIAS DE COHESIÓN SOCIAL PARA CONTRIBUIR A MEJORAR EL DESARROLLO HUMANO MEDIANTE LA ATENCIÓN A LAS NECESIDADES DE LA COMISARIA</t>
  </si>
  <si>
    <t>PRESTAR SERVICIOS DE VIGILANCIA A LOS SECTORES COMERCIALES, HABITACIONAL Y PLAYAS</t>
  </si>
  <si>
    <t>KM. RECORRIDO</t>
  </si>
  <si>
    <t xml:space="preserve">APOYOS DE SEGURIDAD A EVENTOS ESPECIALES </t>
  </si>
  <si>
    <t>APOYOS</t>
  </si>
  <si>
    <t xml:space="preserve">REALIZAR EVENTOS DEPORTIVOS </t>
  </si>
  <si>
    <t>INFORMAR MENSUALMENTE AL H. AYUNTAMIENTO DE LAS ACTIVIDADES REALIZADAS</t>
  </si>
  <si>
    <t>10 COMISARIA VICAM</t>
  </si>
  <si>
    <t>PRESTAR EL SERVICIO DE REGADO DE CALLES Y ABASTECIMIENTO DE AGUA</t>
  </si>
  <si>
    <t>PRESTAR SERVICIOS DE BOMBEROS</t>
  </si>
  <si>
    <t>SERVICIOS</t>
  </si>
  <si>
    <t>11 DELEGACION SAN JOSE</t>
  </si>
  <si>
    <t>151 ASUNTOS FINANCIEROS</t>
  </si>
  <si>
    <t>05 TESORERIA MUNICIPAL</t>
  </si>
  <si>
    <t>01 DESPACHO DEL TESORERO MUNICIPAL</t>
  </si>
  <si>
    <t>SubPrograma</t>
  </si>
  <si>
    <t>04 FORMULACION Y EVALUACION DE LA POLITICA FINANCIERA</t>
  </si>
  <si>
    <t>ADMINISTRAR LA HACIENDA MUNICIPAL EN FORMA EFICAZ Y EFICIENTE, DE ACUERDO A LOS ORDENAMIENTOS LEGALES APLICABLES Y A LAS POLITICAS Y PROGRAMAS QUE ESTABLEZCA EL AYUNTAMIENTO</t>
  </si>
  <si>
    <t>PRESENTAR AL AYUNTAMIENTO EL PROYECTO DE LEY DE INGRESOS PARA EL EJERCICIO FISCAL 2022</t>
  </si>
  <si>
    <t>PRESENTAR AL AYUNTAMIENTO LA PROPUESTA DE TABLAS DE VALORES UNITARIOS DE SUELO Y CONSTRUCCIONES PARA EL EJERCICIO FISCAL 2022</t>
  </si>
  <si>
    <t>PRESENTAR AL AYUNTAMIENTO EL PROGRAMA OPERATIVO ANUAL 2022</t>
  </si>
  <si>
    <t>PRESENTAR AL AYUNTAMIENTO EL PROYECTO DEL PRESUPUESTO DE EGRESOS PARA EL EJERCICIO FISCAL 2022</t>
  </si>
  <si>
    <t>DIRIGIR Y SUPERVISAR LA CAPTACION DE INGRESOS AUTORIZADOS PARA EL EJERCICIO 2021</t>
  </si>
  <si>
    <t>PRESENTAR AL AYUNTAMIENTO LOS ESTADOS FINANCIEROS TRIMESTRALES DEL EJERCICIO FISCAL 2021 PARA SU POSTERIOR REMISIÓN AL CONGRESO DEL ESTADO</t>
  </si>
  <si>
    <t>PRESENTAR AL AYUNTAMIENTO LAS TRANSFERENCIAS PRESUPUESTALES DEL PRESUPUESTO DE EGRESOS MUNICIPAL</t>
  </si>
  <si>
    <t>PRESENTAR AL AYUNTAMIENTO LA CUENTA PUBLICA ANUAL DEL EJERCICIO FISCAL 2020</t>
  </si>
  <si>
    <t>Función</t>
  </si>
  <si>
    <t>Asuntos Hacendarios</t>
  </si>
  <si>
    <t>TESORERIA MUNICIPAL</t>
  </si>
  <si>
    <t>Unidad Resp.</t>
  </si>
  <si>
    <t>DIRECCION DE INGRESOS</t>
  </si>
  <si>
    <t>GESTION PARA RESULTADOS</t>
  </si>
  <si>
    <t>EJECUCION DE LA POLITICA DE INGRESOS</t>
  </si>
  <si>
    <t>ELABORAR PROYECTO ANUAL DE LA LEY DE INGRESOS Y PRESUPUESTO DE INGRESOS MPAL. PARA EL EJERCICIO FISCAL 2022.</t>
  </si>
  <si>
    <t>RECAUDAR LOS IMPUESTOS AUTORIZADOS EN EL PRESUPUESTO DE INGRESOS 2021.</t>
  </si>
  <si>
    <t>MILLONES DE PESOS</t>
  </si>
  <si>
    <t>RECAUDAR LOS DERECHOS AUTORIZADOS EN EL PRESUPUESTO DE INGRESOS 2021.</t>
  </si>
  <si>
    <t>RECAUDAR LOS PRODUCTOS AUTORIZADOS EN EL PRESUPUESTO DE INGRESOS 2021.</t>
  </si>
  <si>
    <t>RECAUDAR LOS APROVECHAMIENTOS AUTORIZADOS EN EL PRESUPUESTO DE INGRESOS 2021.</t>
  </si>
  <si>
    <t>RECAUDAR LAS PARTICIPACIONES AUTORIZADOS EN EL PRESUPUESTO DE INGRESOS 2021.</t>
  </si>
  <si>
    <t>ELABORAR ANEXOS TRIMESTRALES DE INGRESOS Y JUSTIFICACIONES A LAS VARIACIONES DE INGRESOS</t>
  </si>
  <si>
    <t>ANEXOS</t>
  </si>
  <si>
    <t xml:space="preserve">ELABORAR REGISTRO TRIMESTRAL DE CUENTAS DE ORDEN </t>
  </si>
  <si>
    <t>ANEXO</t>
  </si>
  <si>
    <t>ELABORACIÓN PROYECTO DE LAS BASES GENERALES PARA EL OTORGAMIENTO DE SUBSIDIOS, ESTÍMULOS FISCALES, REDUCCIONES O DESCUENTOS EN EL PAGO DE CONTRIBUCIONES.</t>
  </si>
  <si>
    <t>DIR. DE CONTABILIDAD Y EGRESOS</t>
  </si>
  <si>
    <t>PLANEACION DE LA POLITICA DE EGRESOS</t>
  </si>
  <si>
    <t>ADMINISTRACION PRESUPUESTAL</t>
  </si>
  <si>
    <t>EFECTUAR LOS PAGOS DE TODAS LAS OPERACIONES EJECUTADAS POR EL MUNICIPIO DE GUAYMAS. REGISTRAR EN CUENTAS PREDETERMINADAS TODAS LAS OPERACIONES DE INGRESOS Y EGRESOS DEL MUNICIPIO DE GUAYMAS, PROPORCIONAR INFORMACION CON FINES DE CONTROL Y DIRECCION</t>
  </si>
  <si>
    <t>ELABORAR, REVISAR Y SUSCRIBIR LOS INFORMES ANUAL Y MENSUALES DE LOS  MOVIMIENTOS DE INGRESOS Y EGRESOS, ASI COMO LOS DEMAS ESTADOS FINANCIEROS QUE SE FORMULEN, Y TURNARLOS AL TESORERO PARA SU AUTORIZACION Y POSTERIOR PUBLICACION</t>
  </si>
  <si>
    <t>PRESENTAR DIARIAMENTE AL TESORERO MUNICIPAL EL INFORME SOBRE LOS INGRESOS, EGRESOS Y SOBRE EL SALDO EXISTENTE</t>
  </si>
  <si>
    <t>REVISAR Y AUTORIZAR LAS CONCILIACIONES BANCARIAS ELABORADAS MENSUALMENTE PARA SU INTEGRACION EN LOS ESTADOS FINANCIEROS CORRESPONDIENTES</t>
  </si>
  <si>
    <t>AUTORIZAR LAS DECLARACIONES DE PAGOS DE IMPUESTOS Y CUOTAS, QUE DEBEN PRESENTARSE ANTE LAS DEPENDENCIAS FEDERALES Y ESTATALES</t>
  </si>
  <si>
    <t>EFECTUAR LOS PAGOS CORRESPONDIENTES A SUELDOS, AGUINALDOS DE FUNCIONARIOS, EMPLEADOS Y PENSIONES.</t>
  </si>
  <si>
    <t>PAGOS</t>
  </si>
  <si>
    <t>ESTABLECER COORDINACION CON EL JEFE DE COMPRAS Y CONTROL PRESUPUESTAL PARA LLEVAR A CABO EL CUMPLIMIENTO DEL PROGRAMA DEL PRESUPUESTO MUNICIPAL</t>
  </si>
  <si>
    <t>EFECTUAR LA PROGRAMACION Y LA REALIZACION DE PAGOS A PROVEEDORES</t>
  </si>
  <si>
    <t>DETERMINAR LOS EXPEDIENTES Y AUXILIARES QUE SE REQUIERAN PARA EL MANEJO Y CONTROL DE LA DOCUMENTACION CONTABLE</t>
  </si>
  <si>
    <t>REALIZAR EL CONTROL Y REGISTRO DEL GASTO DE INVERSION EFECTUADO EN LOS DIVERSOS PROGRAMAS DE OBRAS PUBLICAS DE LOS FONDOS PROPORCIONADOS POR EL GOBIERNO FEDERAL, ESTATAL Y MUNICIPAL</t>
  </si>
  <si>
    <t>ARCHIVAR TODA LA INFORMACION QUE SE GENERA Y CONSERVARLA BAJO CUSTODIA DURANTE 6 AÑOS Y PORTERIORMENTE ENVIARLA BAJO CUSTODIA DEL ARCHIVO HISTORICO</t>
  </si>
  <si>
    <t>ARCHIVO</t>
  </si>
  <si>
    <t>ELABORAR CONFORME A LOS LINEAMIENTOS GENERALES ORDENADOS POR EL INSTITUTO SUPERIOR DE AUDITORIA Y FISCALIZACION; LA CUENTA PUBLICA ANUAL.</t>
  </si>
  <si>
    <t>ELABORAR EL PRESUPUESTO DE EGRESOS ANUAL DE ACUERDO A LOS ORDENAMIENTOS, CLASIFICADORES Y DEMAS INSTRUCTIVOS QUE PARA TAL EFECTO PROPORCIONA EL H. CONGRESOS DEL ESTADO POR CONDUCTO DEL ISAF.</t>
  </si>
  <si>
    <t>Servicios Registrales, Administrativos y Patrimoni</t>
  </si>
  <si>
    <t>DIR. DE CATASTRO MUNICIPAL</t>
  </si>
  <si>
    <t>GESTION PARA RESULTADOS MUNICIPAL</t>
  </si>
  <si>
    <t>EJECUCION DE LOS SERVICIOS CATASTRALES</t>
  </si>
  <si>
    <t>INTEGRAR Y MANTENER ACTUALIZADO EL PADRON DE PROPIETARIOS DE TERRENOS URBANOS, RURALES Y RUSTICOS DEL MUNICIPIO, A FIN DE REALIZAR EL COBRO EFICAZ DEL IMPUESTO PREDIAL Y OFRECER INFORMACION ACTUALIZADA A LOS CONTRIBUYENTES</t>
  </si>
  <si>
    <t>CERTIFICION DE  MANIFESTACION  DE TRASLADO DE DOMINIO DE PREDIOS URBANOS  TOTALES Y PREDIOS PARCIALES.</t>
  </si>
  <si>
    <t>REPORTE</t>
  </si>
  <si>
    <t>ATENCION Y VERIFICACION EN CAMPO DE INCONFORMIDADES PRESENTADAS POR EL CONTRIBUYENTE</t>
  </si>
  <si>
    <t>MANTENER ACTUALIZADO EL SISTEMA DE GESTION CATASTRAL MEDIANTE LEVANTAMIENTOS DE BRIGADAS DE CONSERVACION CATASTRAL, FUSIONES, SUBDIVISIONES Y ASIGNACION DE CLAVES AUTORIZADOS POR PERMISOS DE CONTROL URBANO  EN EL CASCO URBANO DE GUAYMAS Y SAN CARLOS. ASI COMO CONSERVACION PROPIA DE LA DIRECCION.</t>
  </si>
  <si>
    <t>EMITIR CERTIFICADOS DE VALOR CATASTRAL, SOLICITADOS POR EL CONTRIBUYENTE</t>
  </si>
  <si>
    <t>EMITIR CERTIFICADOS DE NO INSCRIPCION Y/O  NO PROPIEDAD, SOLICITADOS POR EL CONTRIBUYENTE</t>
  </si>
  <si>
    <t>EMITIR CARTOGRAFIAS SOLICITADAS POR EL CONTRIBUYENTE  E IMPRESIÓN DE PLANOS A GRAN ESCALA</t>
  </si>
  <si>
    <t>INDICADORES DE RESUTADOS</t>
  </si>
  <si>
    <t>DIR. DE COBRANZA</t>
  </si>
  <si>
    <t>COBRANZA Y EJECUCION FISCAL</t>
  </si>
  <si>
    <t>EJERCER LA FACULTAD ECONOMICA COACTIVO, MEDIANTE EL PROCEDIMIENTO ADMINISTRATIVO DE EJECUCION, A FIN DE HACER EFECTIVO LOS CREDITOS FISCALES, SUPERVISANDO LOS PROCEDIMIENTOS, PARA LA RECUPERACIÓN DE LOS CRÉDITOS FISCALES, ASÍ COMO DIFUNDIR Y PROMOVER EL CUMPLIMIENTO DE LAS CONTRIBUCIONES DE CONFORMIDAD CON LOS ORDENAMIENTOS FISCALES</t>
  </si>
  <si>
    <t>SELECCION DE CUENTAS PARA LOS DIVERSOS PROGRAMAS DE EJECUCION</t>
  </si>
  <si>
    <t>REVISION Y ACTUALIZACION DE FORMATOS DE DILIGENCIACION Y ACTUACION</t>
  </si>
  <si>
    <t>SUPERVISION ALEATORIA DE CAMPO Y ADMINISTRATIVA DE DOCUMENTOS DILIGENCIADOS POR NOTIFICADORES-EJECUTORES ADSCRITOS A LA DIRECCION DE COBRANZA</t>
  </si>
  <si>
    <t>SUPERVISIONES</t>
  </si>
  <si>
    <t>INFORME RELATIVAS A  NOTIFICACION DE ACTOS ADMINISTRATIVOS(INVITACIONES DE PAGO, REQUERIMIENTOS DE OBLIGACIONES OMITIDAS,RESOLUCIONES DE IMPUESTO) Y MANDAMIENTOS DE EJECUCION.</t>
  </si>
  <si>
    <t># DILIGENCIAS</t>
  </si>
  <si>
    <t>REQUERIMIENTOS DE OBLIGACIONES PARA CONTRIBUYENTES FORANEOS O ESTADOS DE CUENTA VIA EMAIL DE LOS USUARIOS REGISTRADOS EN EL CORREO OFICIAL DE ESTA DIRECCION</t>
  </si>
  <si>
    <t># REQUERIM.</t>
  </si>
  <si>
    <t>PRESENTACION DE INDICADORES DE PRODUCTIVIDAD Y EFICIENCIA, DE LA DIRECCION DE COBRANZA (EJECUTORES INTERNOS ADSCRITOS A LA DIRECCION DE COBRANZA) Y DESPACHOS EXTERNOS.</t>
  </si>
  <si>
    <t>INFORME  DE CONTRIBUCIONES FEDERALES, VERIFICACION, NOTIFICACION DE INVITACIONES DE PAGO, REQUERIMIENTO DE OBLIGACIONES Y RESOLUCIONES DE DERECHOS  Y DILIGENCIACION DE MANDAMIENTOS DE EJECUCION, POR ADEUDO DE ZOFEMART, Y MANDAMIENTOS DE EJECUCION DE MULTAS POR INFRACCIONES A DISPOSICIONES FEDERALES.</t>
  </si>
  <si>
    <t># DILIG.</t>
  </si>
  <si>
    <t>INFORME DE PROCEDIMIENTOS DE RECAUDACION EFECTUADOS POR NOTIFICADORES EJECUTORES EXTERNOS</t>
  </si>
  <si>
    <t>INFORME DE INDICADORES DE CONVENIOS Y ACUERDOS DE PAGOS EN PARCIALIDADES</t>
  </si>
  <si>
    <t>INFORME DE ENVIO DE PAGOS REGISTRADOS EN EL CORREO OFICIAL DE LA DIRECCION DE COBRANZA  POR VIA EMAIL</t>
  </si>
  <si>
    <t>C.P. DANIEL SEFERINO APODACA LARRINAGA</t>
  </si>
  <si>
    <t>Función Pública</t>
  </si>
  <si>
    <t>ORGANO DE CONTROL Y EVALUACION GUB.</t>
  </si>
  <si>
    <t>DESPACHO DEL DIRECTOR</t>
  </si>
  <si>
    <t>CONTROL INTERNO</t>
  </si>
  <si>
    <t>ADMINISTRACION DEL ORGANO DE CONTROL  Y EVALUACION</t>
  </si>
  <si>
    <t>COORDINAR LA OPERACION DEL SISTEMA ADMINISTRATIVO DE CONTROL Y EVALUACION GUBERNAMENTAL, ASI COMO LOS PROGRAMAS DE MODERNIZACION ADMINISTRATIVA CON EL FIN DE MEJORAR LA EFICIENCIA Y GARANTIZAR TRANSPARENCIA Y HONRADEZ EN EL USO DE LOS RECURSOS DE LA ADMON PUBLICA</t>
  </si>
  <si>
    <t>MEJORA DEL DESARROLLO ADMINISTRATIVO INTEGRAL DE LA ADMINISTRACIÓN DIRECTA Y ENTIDADES PARAMUNICIPALES.</t>
  </si>
  <si>
    <t>ACCIONES</t>
  </si>
  <si>
    <t>REGISTRO DE LA SITUACIÓN PATRIMONIAL DE LOS SERVIDORES PÚBLICOS.</t>
  </si>
  <si>
    <t>FORMATOS</t>
  </si>
  <si>
    <t>VERIFICACIÓN DE LA INFORMACIÓN DE LA DECLARACIÓN PATRIMONIAL.</t>
  </si>
  <si>
    <t>PROMOCIÓN DE LA TRANSPARENCIA MUNICIPAL Y DE PARTICIPACIÓN CIUDADANA.</t>
  </si>
  <si>
    <t>COORDINACIÓN DE LOS TRABAJOS DE ENTREGA-RECEPCIÓN DE DEPENDENCIAS Y ENTIDADES.</t>
  </si>
  <si>
    <t>DEPTO DE AUDITORIA INTERNA</t>
  </si>
  <si>
    <t>AUDITORIA GUBERNAMENTAL INTERNA</t>
  </si>
  <si>
    <t>VIGILAR EL USO CORRECTO Y APLICACION TRANSPARENTE DE LOS RECURSOS FEDERALES, ESTATALES Y MUNICIPALES APLICADOS AL MUNICIPIO</t>
  </si>
  <si>
    <t>VERIFICACIÓN DEL CUMPLIMIENTO NORMATIVO DE OBRA PÚBLICA.</t>
  </si>
  <si>
    <t>ASIGNACIÓN DE CONTRATOS PARA LA REALIZACIÓN DE OBRA PÚBLICA APEGADA A LA NORMATIVIDAD.</t>
  </si>
  <si>
    <t>VERIFICACIÓN DEL CUMPLIMIENTO NORMATIVO DE LA SITUACIÓN FINANCIERA, ADMINISTRATIVA Y TÉCNICA.</t>
  </si>
  <si>
    <t>REALIZACIÓN DE PROCESOS DE ENTREGA RECEPCIÓN Y CONSTANCIAS DE HECHOS COORDINADOS.</t>
  </si>
  <si>
    <t>ACTAS</t>
  </si>
  <si>
    <t>DEPARTAMENTO DE ATENCION CIUDADANA</t>
  </si>
  <si>
    <t>ATENCION CIUDADANA</t>
  </si>
  <si>
    <t>RECIBIR Y ATENDER LAS PETICIONES QUE LA CIUDADANIA PRESENTE EN RELACION A LOS SERVICIOS DE LA ADMINISTRACION MUNICIPAL</t>
  </si>
  <si>
    <t>ATENCIÓN DE NECESIDADES CIUDADANAS DE SERVICIOS MUNICIPALES CONOCIDAS Y DOCUMENTADAS.</t>
  </si>
  <si>
    <t>SEGUIMIENTO DE PETICIONES CIUDADANAS DURANTE TODO EL PROCESO HASTA SU RESOLUCIÓN.</t>
  </si>
  <si>
    <t>RECEPCIÓN Y REGISTRO DE PRIMERA MANO NECESIDADES CIUDADANAS.</t>
  </si>
  <si>
    <t>DEPARTAMENTO DE ASUNTOS INTERNOS</t>
  </si>
  <si>
    <t>ASUNTOS INTERNOS</t>
  </si>
  <si>
    <t>RECIBIR Y ATENDER QUEJAS, DENUNCIASY SUGERENCIAS, EN RELACIÓN AL DESEMPEÑO DEL PERSONAL DE SEGURIDAD PÚBLICA MUNICIPAL</t>
  </si>
  <si>
    <t>ATENCIÓN A QUEJAS, DENUNCIAS E INFORMACIÓN PRESENTADA RELATIVA A LA ACTUACIÓN DEL PERSONAL DE SEGURIDAD PÚBLICA.</t>
  </si>
  <si>
    <t>TRÁMITE Y CONCLUSIÓN DE PROCEDIMIENTOS DE INVESTIGACIÓN.</t>
  </si>
  <si>
    <t>VINCULACIÓN DE LA CIUDADANÍA CON LOS CUERPOS DE SEGURIDAD PÚBLICA.</t>
  </si>
  <si>
    <t>TARJETA</t>
  </si>
  <si>
    <t>SUPERVISIÓN DE LA ACTUACIÓN DE POLICÍAS, JUECES Y MÉDICOS LEGISTAS.</t>
  </si>
  <si>
    <t>COORDINACION JURIDICA</t>
  </si>
  <si>
    <t>ASUNTOS JURIDICOS</t>
  </si>
  <si>
    <t>PRESTAR Y ATENDER LAS QUEJAS, DENUNCIAS Y SUGERENCIAS, EN RELACION AL DESEMPEÑO DE LOS SERVIDORES PUBLICOS MUNICIPALES</t>
  </si>
  <si>
    <t>ATENCIÓN A DENUNCIAS POR PRESUNTAS FALTAS ADMINISTRATIVAS EN LA UNIDAD INVESTIGADORA.</t>
  </si>
  <si>
    <t>EMISIÓN DE INFORMES DE PRESUNTA RESPONSABILIDAD ADMINISTRATIVA (IPRA) Y/O ACUERDOS DE CONCLUSIÓN POR LA UNIDAD INVESTIGADORA.</t>
  </si>
  <si>
    <t>CONCLUSIÓN DE PROCEDIMIENTOS DE RESPONSABILIDAD ADMINISTRATIVA POR LA UNIDAD SUSTANCIADORA - RESOLUTORA.</t>
  </si>
  <si>
    <t>ATENCIÓN A ASUNTOS DEL GOBIERNO DEL ESTADO POR LA UNIDAD SUSTANCIADORA- RESOLUTORA.</t>
  </si>
  <si>
    <t>EXHORTO</t>
  </si>
  <si>
    <t>SERVICIOS COMUNALES</t>
  </si>
  <si>
    <t>DIR. GRAL DE SERVICIOS PUBLICOS</t>
  </si>
  <si>
    <t>DESPACHO  DEL DIRECTOR GENERAL</t>
  </si>
  <si>
    <t>ADMINISTRACION DE LOS SERVICIOS PUBLICOS</t>
  </si>
  <si>
    <t>COORDINAR Y EVALUAR LOS PROGRAMAS DE LA DEPENDENCIA A FIN DE ASEGURAR EL CUMPLIMIENTO EFICAZ Y EFICIENTE DE LOS OBJETIVOS Y METAS</t>
  </si>
  <si>
    <t>SUPERVISAR LAS ACTIVIDADES DE LAS UNIDADES RESPONSABLES DE LA DEPENDENCIA</t>
  </si>
  <si>
    <t>MINUTA</t>
  </si>
  <si>
    <t>EVALUAR LOS PROGRAMAS A CARGO DE LAS UNIDADES RESPONSABLES DE LA DEPENDENCIA</t>
  </si>
  <si>
    <t>LLEVAR A CABO CURSOS Y REUNIONES DE CAPACITACION PARA ELEVAR LA CALIDAD DE LOS SERVICIOS</t>
  </si>
  <si>
    <t>COORDINACION ALUMBRADO PUBLICO</t>
  </si>
  <si>
    <t>ADMINISTRACION DE LOS SERVICIOS PUB</t>
  </si>
  <si>
    <t>ALUMBRADO PUBLICO</t>
  </si>
  <si>
    <t>PROPORCIONAR A LA POBLACION EL SERVICIO DE ALUMBRADO PUBLICO A FIN DE ILUMINAR ADECUADAMENTE LA CIUDAD Y POBLADOS DEL MUNICIPIO.</t>
  </si>
  <si>
    <t>ATENDER SOLICITUDES DE LA CIUDADANIA RESPECTO  ALUMBRADO PUBLICO DE LA CIUDAD</t>
  </si>
  <si>
    <t>FOLIOS</t>
  </si>
  <si>
    <t>MANTENIMIENTO, REPARAR O REPONER LAMPARAS DE ALUMBRADO PUBLICO</t>
  </si>
  <si>
    <t>INSTALACION Y REPUESTOS DE FOCOS</t>
  </si>
  <si>
    <t>UNIDAD</t>
  </si>
  <si>
    <t>INSTALACION Y REPUESTOS DE BALASTROS</t>
  </si>
  <si>
    <t>INSTALACION Y REPUESTOS DE FOTOCELDAS</t>
  </si>
  <si>
    <t xml:space="preserve">INSTALACION Y REPUESTO FOCOS LED </t>
  </si>
  <si>
    <t>LLEVAR A CABO INSTALACIONES ELECTRICAS CON MOTIVO DE EVENTOS ESPECIALES</t>
  </si>
  <si>
    <t>COORDINACION DE LIMPIA</t>
  </si>
  <si>
    <t>LIMPIA Y RECOLECCION DE BASURA</t>
  </si>
  <si>
    <t>PROPORCIONAR LOS SERVICIOS DE LIMPIEZA Y RECOLECCION DE BASURA A FIN DE CONTRIBUIR A MEJORAR LAS CONDICIONES GENERALES DE SALUD DE LA POBLACION MUNICIPAL</t>
  </si>
  <si>
    <t>BARRIDO DE CALLES MECANICO</t>
  </si>
  <si>
    <t>ML</t>
  </si>
  <si>
    <t>PROGRAMA DE DESCACHARRE</t>
  </si>
  <si>
    <t>TONELADA</t>
  </si>
  <si>
    <t>DOTACION DE AGUA POTABLE Y REGADO DE CALLES</t>
  </si>
  <si>
    <t>LITROS</t>
  </si>
  <si>
    <t>LIMPIEZA CON MOTIVO DE EVENTOS ESPECIALES</t>
  </si>
  <si>
    <t>ACARREO DE TIERRA, RAMAS O BASURA</t>
  </si>
  <si>
    <t xml:space="preserve">SERVICIOS OTORGADOS LIMPIA Y RECOLECCION </t>
  </si>
  <si>
    <t xml:space="preserve">SERVICIOS OTORGADOS LIMPIA </t>
  </si>
  <si>
    <t>MERCADO MUNICIPAL</t>
  </si>
  <si>
    <t>MERCADOS</t>
  </si>
  <si>
    <t>O  B  J  E  T  I  V  O</t>
  </si>
  <si>
    <t>PROPORCIONAR EL SERVICIO DE MERCADO EN CONDICIONES DE SEGURIDAD E HIGIENE</t>
  </si>
  <si>
    <t>VIGILAR QUE LOS LOCATARIOS CUMPLAN CON EL REGLAMENTO</t>
  </si>
  <si>
    <t>VISITA</t>
  </si>
  <si>
    <t>MEJORAR LAS INSTALACIONES Y EL EDIFICIO</t>
  </si>
  <si>
    <t>PANTEONES</t>
  </si>
  <si>
    <t>PROPORCIONAR LOS SERVICIOS DE INHUMACION, EXHUMACION, CONSERVACION Y MANTENIMIENTO DE PANTEONES</t>
  </si>
  <si>
    <t>CONSTRUIR GAVETAS</t>
  </si>
  <si>
    <t>GAVETA</t>
  </si>
  <si>
    <t>LICENCIAS PARA CONSTRUCCION DE LAPIDAS</t>
  </si>
  <si>
    <t>LICENCIA</t>
  </si>
  <si>
    <t>PROPORCIONAR EL SERVICIO DE SUMINISTRO DE AGUA POTABLE</t>
  </si>
  <si>
    <t>PROPORCIONAR LOS SERVICIOS DE INHUMACION,  EXHUMACIÓN Y REINHUMACION</t>
  </si>
  <si>
    <t>USUARIO</t>
  </si>
  <si>
    <t>OTORGAR EL SERVICIO DE LIMPIEZA</t>
  </si>
  <si>
    <t>COORD. DE LIMPIA Y CONSERVACION DE</t>
  </si>
  <si>
    <t>LIMPIA Y CONSERVACION DE CALLES</t>
  </si>
  <si>
    <t>PROPORCIONAR LOS SERVICIOS DE MANTENIMIENTO Y CONSERVACION DE CALLES</t>
  </si>
  <si>
    <t xml:space="preserve">DAR MANTENIMIENTO Y  LIMPIEZA A CALLES Y BOULEVARES MANUAL </t>
  </si>
  <si>
    <t>MANTENIMIENTO Y LIMPIEZA DE CALLES Y BANQUETAS DE LA AVE SERDAN Y PRIMER CUADRO DE LA CIUDAD MANUAL</t>
  </si>
  <si>
    <t>MANTENIMIENTO Y LIMPIEZA DE COLONIAS MANUAL</t>
  </si>
  <si>
    <t>MANTENIMIENTO Y LIMPIEZA EN EVENTOS ESPECIALES</t>
  </si>
  <si>
    <t>SERVICIOS OTORGADOS  LIMPIA DE CALLES Y OTROS</t>
  </si>
  <si>
    <t>COORDINACION DE PARQUES Y JARDINES</t>
  </si>
  <si>
    <t>PARQUES Y JARDINES</t>
  </si>
  <si>
    <t>ATENDER JARDINES EXISTENTES Y AUMENTAR AREAS VERDES</t>
  </si>
  <si>
    <t>SERVICIO DE MANTENIMIENTO Y LIMPIEZA DE PLAZAS Y MONUMENTOS</t>
  </si>
  <si>
    <t>SERVICIO DE MANTENIMIENTO Y LIMPIEZA DE PARQUES, JARDINES</t>
  </si>
  <si>
    <t>CREACION DE AREAS VERDES</t>
  </si>
  <si>
    <t>M2</t>
  </si>
  <si>
    <t>REFORESTACION EN LA CIUDAD</t>
  </si>
  <si>
    <t>LIMPIEZA CON MOTIVOS DE EVENTOS ESPECIALES</t>
  </si>
  <si>
    <t>RIEGO DE AREAS VERDES</t>
  </si>
  <si>
    <t xml:space="preserve">                                                                            TESORERA MUNICIPAL</t>
  </si>
  <si>
    <t>DIRECCION DE TALLERES</t>
  </si>
  <si>
    <t>TALLERES</t>
  </si>
  <si>
    <t>PRESTAR EL SERVICIO DE MANTENIMIENTO PREVENTIVO Y CORRECTIVO DE LOS VEHICULOS AL SERVICIO DE ESTE AYUNTAMIENTO, ASI COMO CONTROLAR EL GASTO DE LOS MISMOS</t>
  </si>
  <si>
    <t>RECIBIR REQUISICIONES DE SERVICIOS PREVENTIVOS Y CORRECTIVOS</t>
  </si>
  <si>
    <t>REQUISICION</t>
  </si>
  <si>
    <t>ELABORAR INFORME MENSUAL DE ACTIVIDADES REALIZADAS TALLERES</t>
  </si>
  <si>
    <t xml:space="preserve">INFORME DE ALMACEN </t>
  </si>
  <si>
    <t>INDCADORES DE RESULTADOS</t>
  </si>
  <si>
    <t>Desarrollo Comunitario</t>
  </si>
  <si>
    <t>DIR. GRAL DE INFRAEST. URB. Y ECOLO</t>
  </si>
  <si>
    <t>DESPACHO DEL DIRECTOR GRAL.</t>
  </si>
  <si>
    <t>PLANEACION Y EJECUCION DEL DESARROLLO URBANO.</t>
  </si>
  <si>
    <t>ADMINSTRACION DE INFRAESTRUCTURA URBANA Y ECOLOGIA</t>
  </si>
  <si>
    <t>DIRIGIR, COORDINAR Y EVALUAR LAS ACTIVIDADES DE LA ADMINISTRACION PUBLICA MUNICIPAL EN MATERIA DE PLANEACION, PRESUPUESTACION Y EJECUCION DE OBRAS DE INFRAESTRUCTURA URBANA; ACCIONES DE DES. RURAL; ADMON. DEL DES. URBANO, MEJORAMIENTO Y PROTECCIÓN DEL MEDIO AMBIENTE ADEMAS, EL ANÁLISIS E INTEGRACIÓN DE RESULTADOS DE ESTAS AREAS DE LA ACTIVIDAD MPAL, EN CONGRUENCIA CON LOS OBJETIVOS Y METAS DEL PLAN MPAL DE DESARROLLO.</t>
  </si>
  <si>
    <t xml:space="preserve">ASISTIR Y PARTICIPAR EN REUNIONES DE TRABAJO CONVOCADAS POR PRESIDENCIA MUNICIPAL Y OTRAS DEPENDENCIAS DE LA ADMON. PÚBLICA MPAL. PARA ACORDAR, COORDINAR Y DAR SEGUIMIENTO A DIRECTRICES,  ACCIONES, PROGRAMAS Y ACTIVIDADES RELACIONADAS CON ESTA DIRECCION GENERAL. </t>
  </si>
  <si>
    <t>CONVOCAR, COORDINAR Y CONDUCIR REUNIONES DE TRABAJO CON LAS DIRECCIONES DE AREA ADSCRITAS A ESTA DIRECCION GENERAL PARA ACORDAR, IMPLEMENTAR, EVALUAR Y VALIDAR EL AVANCE Y CUMPLIMIENTO DE ACCIONES, PROGRAMAS, OBJETIVOS Y METAS DE LA DIRECCION GENERAL</t>
  </si>
  <si>
    <t>ATENDER EL DERECHO DE PETICIÓN DE LA CIUDADANIA, DE ENTIDADES Y ORGANIZACIONES Y DE LA COMUNIDAD EN GENERAL, EN ASUNTOS RELACIONADOS CON LAS FUNCIONES Y RESPONSABILIDADES DE LA DEPENDENCIA, MEDIANTE LA CELEBRACIÓN DE AUDIENCIAS Y REUNIONES DE TRABAJO EN OFICINAS DEL DESPACHO Y EN SITIOS EXTERNOS, PARA ACORDAR ACCIONES DE SOLUCIÓN A SUS PLANTEAMIENTOS.</t>
  </si>
  <si>
    <t>COORDINAR, ASISTIR Y PARTICIPAR EN CURSOS, TALLERES Y SEMINARIOS DE INFORMACION Y CAPACITACION CON EL PROPOSITO DE MEJORAR EL DESEMPEÑO Y DESARROLLO DE LAS FUNCIONES Y ACTIVIDADES DE LA DEPENDENCIA Y SUS DIRECCIONES DE AREA.</t>
  </si>
  <si>
    <t>ASISTIR Y ´PARTICIPAR EN ASAMBLEAS Y REUNIONES DE TRABAJO DE LOS ORGANISMOS DE PLANEACION MUNICIPAL, PROTECCION CIVIL  Y ENTIDADES PARAMUNICIPALES EN TEMAS DE INFRAESTRUCTURA URBANA, ORDENAMIENTO TERRITORIAL, DESARROLLO RURAL Y  ECOLOGIA.</t>
  </si>
  <si>
    <t>PROMOVER, COORDINAR Y SUPERVISAR LA ELABORACION DE PROYECTOS EJECUTIVOS EN MATERIA DE INFRAESTRUCTURA URBANA, ORDENAMIENTO TERRITORIAL, DESARROLLO RURAL Y MEDIO AMBIENTE PARA LA GESTIÓN DE INVERSIONES Y EJECUCIÓN DE OBRAS EN EL MUNICIPIO.</t>
  </si>
  <si>
    <t>PROYECTOS</t>
  </si>
  <si>
    <t>COORDINAR LA REALIZACIÓN DE PROCEDIMIENTOS DE LICITACION DE OBRA PUBLICA Y/O DE ADQUISICIONES Y EMITIR LOS FALLOS CORRESPONDIENTES, DE ACUERDO A LOS PROGRAMAS DE INVERSION Y EN OBSERVANCIA A LA NORMATIVIDAD FEDERAL Y ESTATAL VIGENTE.</t>
  </si>
  <si>
    <t>ELABORAR INFORMES MENSUALES Y TRIMESTRALES DE ACTIVIDADES, AVANCES, EVALUACION Y RESULTADOS DE LAS FUNCIONES REALIZADAS COTIDIANAMENTE POR LA DEPENDENCIA EN CUMPLIMIENTO AL PROGRAMA OPERATIVO ANUAL Y EL PLAN MUNICIPAL DE DESARROLLO</t>
  </si>
  <si>
    <t>INFORMES</t>
  </si>
  <si>
    <t>DIRECCION DE CONTROL URBANO</t>
  </si>
  <si>
    <t>PLANEACION Y EJECUCION DEL DESARROLLO URBANO</t>
  </si>
  <si>
    <t>PLANEACION URBANA Y ADMINISTRACION</t>
  </si>
  <si>
    <t>APLICAR Y ADMINISTRAR EL PROGRAMA MPAL. DE DESARROLLO URBANO, ASI COMO ESTABLECER UN CONTROL DE LAS OBRAS Y CONSTRUCCIONES EFECTUADAS EN EL MUNICIPIO A FIN DE DAR CUMPLIMIENTO A LAS LEYES, REGLAMENTOS Y DISPOSICIONES EN MATERIA DE DESARROLLO URBANO.</t>
  </si>
  <si>
    <t>CONSTANCIA DE ZONIFICACION</t>
  </si>
  <si>
    <t>FACTIBILIDAD DE USO DE SUELO</t>
  </si>
  <si>
    <t>FACTIBILIDAD</t>
  </si>
  <si>
    <t>LICENCIA DE USO DE SUELO</t>
  </si>
  <si>
    <t>DICTAMEN TECNICO INFORMATIVO</t>
  </si>
  <si>
    <t>DICTAMEN</t>
  </si>
  <si>
    <t>AUTORIZACION DE PROYECTO</t>
  </si>
  <si>
    <t>AUTORIZACION</t>
  </si>
  <si>
    <t>AUTORIZACION DE MODIFICACION DE PROYECTO</t>
  </si>
  <si>
    <t>AUTORIZACION DE NUMEROS OFICIALES</t>
  </si>
  <si>
    <t>AUTORIZACION DE NOMENCLATURA</t>
  </si>
  <si>
    <t>FOLIO INFORMATIVO GENERAL (E.Q.I.)</t>
  </si>
  <si>
    <t>E.Q.I.</t>
  </si>
  <si>
    <t>AUTORIZACION DE PROYECTO EJECUTIVO DE URBANIZACION</t>
  </si>
  <si>
    <t>CONVENIO / AUTORIZACION</t>
  </si>
  <si>
    <t>ACTA DE ENTREGA / RECEPCION</t>
  </si>
  <si>
    <t>AUTORIZACION PARA INSTAURACION DE REGIMEN DE CONDOMINIO</t>
  </si>
  <si>
    <t>CONGRUENCIA DE ZONA FEDERAL MARITIMO TERRESTRE</t>
  </si>
  <si>
    <t>CONGRUENCIA</t>
  </si>
  <si>
    <t>REVOCACION DE LICENCIAS O AUTORIZACIONES</t>
  </si>
  <si>
    <t>REVOCACION</t>
  </si>
  <si>
    <t>PROPUESTAS TECNICAS</t>
  </si>
  <si>
    <t>PROPUESTAS</t>
  </si>
  <si>
    <t>LICENCIAS DE CONSTRUCCION, AMPLIACION, MODIFICACION PRORROGAS DE LICENCIAS</t>
  </si>
  <si>
    <t>LICENCIAS</t>
  </si>
  <si>
    <t>EXPEDICION DE CERTIFICADOS RELATIVOS A LA TERMINACION DE OBRA DE UNA EDIFICACION Y SU HABITABILIDAD</t>
  </si>
  <si>
    <t>CERTIFICADO</t>
  </si>
  <si>
    <t>ALINEAMIENTOS Y NUMEROS OFICIALES</t>
  </si>
  <si>
    <t>OFICIOS</t>
  </si>
  <si>
    <t>EXPEDICION DE DICTAMENES TECNICOS PARA EL CONTROL Y USO DE LA VIA PUBLICA</t>
  </si>
  <si>
    <t>DTI</t>
  </si>
  <si>
    <t>ELABORAR LOS PERMISOS RELATIVOS A LA MODIFICACION DE SUPERFICIES DE TERRENOS Y A LA REALIZACION DE DICTAMENES RELATIVOS A LOS MISMOS</t>
  </si>
  <si>
    <t>EXPEDIR LICENCIAS DE ANUNCIOS PUBLICITARIOS</t>
  </si>
  <si>
    <t>BOLETA PAGO</t>
  </si>
  <si>
    <t>REALIZAR INSPECCIONES A OBRAS DENTRO DEL AREA URBANA DEL MUNICIPIO Y ATENCION A DENUNCIAS PRESENTADAS EN ESTA DIRECCION</t>
  </si>
  <si>
    <t>REPORTES</t>
  </si>
  <si>
    <t>CURSOS DE CAPACITACION PARA DIRECTORES RESPONSABLES DE OBRA.</t>
  </si>
  <si>
    <t>CURSOS DE CAPACITACION PARA EL PERSONAL</t>
  </si>
  <si>
    <t>ALTAS Y REFRENDOS DE DIRECTORES RESPONSABLES DE OBRAS</t>
  </si>
  <si>
    <t>DIR. DE OBRAS PUBLICAS</t>
  </si>
  <si>
    <t>ADMINISTRACION DE OBRAS PUBLICAS</t>
  </si>
  <si>
    <t>EJECUTAR Y SUPERVISAR LAS OBRAS PUBLICAS DIRECTAS Y CONVENIDAS EFICAZ Y EFICIENTEMENTE A FIN DE CUMPLIR CON LOS PROGRAMAS DE INVERSION PREVISTOS Y AJUSTARSE A LOS OBJETIVOS, METAS Y PREVISIONES DE RECURSOS ESTABLECIDOS EN LOS PRESUPUESTOS DE EGRESOS.</t>
  </si>
  <si>
    <t>INTEGRACION DE LOS EXPEDIENTES TECNICOS NECESARIOS PARA LA PROGRAMACION Y EJECUCION DE LAS OBRAS PUBLICAS EN EL MUNICIPIO</t>
  </si>
  <si>
    <t>REALIZAR LAS EVALUACIONES TECNICAS Y LEVANTAMIENTOS FISICOS NECESARIOS PARA LA ELABORACION DE PROYECTOS Y PRESUPUESTOS DE LAS OBRAS PUBLICAS</t>
  </si>
  <si>
    <t>EVALUACIONES</t>
  </si>
  <si>
    <t>ATENDER EL DESPACHO MEDIANTE AUDIENCIAS A SOLICITANTES DE OBRAS, CONTRATISTAS, FUNCIONARIOS ESTATALES Y MUNICIPALES EN ASUNTOS RELACIONADOS CON EL AREA DE RESPONSABILIDAD</t>
  </si>
  <si>
    <t>ELABORACION DE INFORMES MENSUALES FINANCIEROS Y REPORTES DE OBRAS EJECUTADAS</t>
  </si>
  <si>
    <t>ELABORACION DE INFORMES TRIMESTRALES FINANCIEROS DE OBRAS EJECUTADAS QUE PERMITAN MOSTRAR EL AVANCE DEL GASTO EJERCIDO Y AVANCE FISICO DE CADA UNA DE LAS OBRAS</t>
  </si>
  <si>
    <t>EJECUCION, SUPERVISION Y CONTROL DE LA OBRA PUBLICA MUNICIPAL CONTRATADA Y POR ADMINISTRACION DIRECTA</t>
  </si>
  <si>
    <t>OBRAS</t>
  </si>
  <si>
    <t>REALIZAR ACCIONES DE MANTENIMIENTO Y CONSERVACION DE VIALIDADES URBANAS Y RURALES</t>
  </si>
  <si>
    <t>REALIZAR ACCIONES DE MANTENIMIENTO Y CONSERVACION DE PARQUES, JARDINES, MONUMENTOS, ESCUELAS, EDIFICIOS PUBLICOS VIALIDADES EN COORDINACION CON SERVICIOS PUBLICOS Y RUTAS URBANAS.</t>
  </si>
  <si>
    <t>Otros de Protección Ambiental</t>
  </si>
  <si>
    <t>DIRECCION DE ECOLOGIA</t>
  </si>
  <si>
    <t>REGULACION Y PRESERVACION ECOLOGICA</t>
  </si>
  <si>
    <t>FORMULAR Y CONDUCIR LA POLITICA AMBIENTAL MUNICIPAL, CONCERTAR CON LOS SECTORES SOCIAL Y PRIVADOS LA REALIZACION DE ACCIONES QUE LLEVEN MEJORAMIENTO DEL AMBIENTE MUNICIPAL MEDIANTE LA FORMULACIÓN Y APLICACIÓN DE LA POLÍTICA ECOLÓGICA, ESTA CON MIRAS A LA REGULACIÓN DE ACTIVIDADES CUYOS EFECTOS AFECTEN LOS ECOSISTEMAS O ENTORNOS DEL MUNICIPIO</t>
  </si>
  <si>
    <t>APLICACION DE LA NORMATIVIDAD</t>
  </si>
  <si>
    <t>GESTION Y EDUCACION AMBIENTAL PARA LA SUSTENTABILIDAD</t>
  </si>
  <si>
    <t>PROGRAMA DE REGULACION DE LA PUBLICIDAD SONORA, FONETICA Y AUTOPARLANTE</t>
  </si>
  <si>
    <t>PARTICIPACION ACTIVA EN LA COMUNIDAD</t>
  </si>
  <si>
    <t>ACCION</t>
  </si>
  <si>
    <t>MEJORA CONTINUA</t>
  </si>
  <si>
    <t>CAMPAÑA DE REFORESTACION</t>
  </si>
  <si>
    <t>CAMPAÑAS DE LIMPIEZA</t>
  </si>
  <si>
    <t>CURSO ACTUALIZACION A PRESTADORES DE SERVICIOS AMBIENTALES</t>
  </si>
  <si>
    <t>DIRECCION DE DESARROLLO RURAL</t>
  </si>
  <si>
    <t>DESARROLLO RURAL</t>
  </si>
  <si>
    <t xml:space="preserve">COORDINAR REUNIONES DEL CONSEJO MUNICIPAL Y DISTRITAL DE DESARROLLO RURAL SUSTENTABLE </t>
  </si>
  <si>
    <t>ATENCION DIRECTA A PRODUCTORES Y PERSONAS DEL SECTOR RURAL QUE BUSCAN LA ORIENTACION Y EL ASESORAMIENTO PARA LA GESTION A SUS DEMANDAS</t>
  </si>
  <si>
    <t xml:space="preserve">AUDIENDIA </t>
  </si>
  <si>
    <t>COORDINACION INTERMUNICIPAL PARA LLEVAR A CABO PLATICAS CON LA POBLACION OBJETIVO SOBRE TEMAS DE PREVENCION EN EL USO DE DROGAS , MEDIO AMBIENTE Y PROTECCION CIVIL.</t>
  </si>
  <si>
    <t>SEGUIMIENTO Y EVALUACION DE PROYECTOS PRODUCTIVOS EN LAS COMUNIDADES RURALES DEL PROGRAMA DE DESARROLLO RURAL ACTIVOS PRODUCTIVOS Y OTROS</t>
  </si>
  <si>
    <t>INSPECCION</t>
  </si>
  <si>
    <t>PROMOCION Y GESTION DE PROGRAMAS ESPECIALES EN LAS COMUNIDADES RURALES (EMPLEO TEMPORAL, ACTIVOS PRODUCTIVOS, APOYO A LA SEQUIA ETC. )</t>
  </si>
  <si>
    <t>REALIZAR GESTION PARA LLEVAR A CABO LOS TRABAJOS DE REHABILITACION Y MEJORAMIENTO DE LOS CAMINOS Y ACCESOS VECINALES DEL AREA RURAL.</t>
  </si>
  <si>
    <t>KM</t>
  </si>
  <si>
    <t>ASESORAR A LOS PRODUCTORES EN LA FORMULACION DE SOLICITUDES ANTE DEPENDENCIAS MUNICIPALES, ESTATALES Y FEDERALES PARA BUSCAR LA SOLUCION A LA PROBLEMATICA QUE SE PRESENTA EN  LAS COMUNIDADES RURALES</t>
  </si>
  <si>
    <t>Otros Asuntos Sociales</t>
  </si>
  <si>
    <t>DIR. GENERAL DE DESARROLLO SOCIAL</t>
  </si>
  <si>
    <t>DESPACHO DIR. GRAL.</t>
  </si>
  <si>
    <t>TRANSFORMACION SOCIAL</t>
  </si>
  <si>
    <t>COORDINACION DE LA POLITICA DE DESARROLLO SOCIAL</t>
  </si>
  <si>
    <t>DESARROLLAR ACCIONES TENDIENTES A CONDUCIR, GESTIONAR, APOYAR Y PLANEAR LAS ACTIVIDADES DEL ORGANISMO DESDE UN MARCO NORMATIVO A TRAVES DE LA DIRECCION DE LA INSTITUCION Y DE SUS AREAS DE ADMINISTRACIÓN, ASI MISMO PROMOVER MAS Y MEJORES ESTADOS DE VIDA DE LA POBLACIÓN.</t>
  </si>
  <si>
    <t>REALIZAR TRÁMITES DE RECEPCIÓN DE DOCUMENTOS DE SOLICITANTES DE PROGRAMAS FEDERALES, ESTATALES O ASOCIACIONES DE MEJORAMIENTO DE VIVIENDA .</t>
  </si>
  <si>
    <t xml:space="preserve">SEGUIMIENTO A LA ENTREGA DE APOYOS DEL PROGRAMA DE PENSION PARA EL ADULTO MAYOR  68 Y MAS. </t>
  </si>
  <si>
    <t>SEGUIMIENTO A LA ENTREGA DE APOYOS DEL PROGRAMA DE BECAS "BENITO JUAREZ"</t>
  </si>
  <si>
    <t xml:space="preserve">IMPLEMENTAR TALLERES DE CAPACITACIÓN EN LAS ZONAS DE ATENCIÓN PRIORITARIA PARA GENERACIÓN DE INGRESOS </t>
  </si>
  <si>
    <t>TALLER</t>
  </si>
  <si>
    <t xml:space="preserve">ATENDER A LA COMUNIDAD A TREVÉS DE APOYOS DE ASISTENCIA SOCIAL , ALIMENTARIO Y GESTIÓN DE DOCUMENTOS </t>
  </si>
  <si>
    <t>FOMENTAR LA CONVIVENCIA COMUNITARIA A TREVÉS DE LA CELEBRACIÓN DEL DÍA DEL NIÑO Y POSADAS NAVIDEÑAS</t>
  </si>
  <si>
    <t xml:space="preserve">ATENDER A PERSONAS EN SITUACIÓN DE CALLE  </t>
  </si>
  <si>
    <t>PROMOVER  LA DONACION ARTICULOS DE HIGIENE PERSONAL PARA ADULTOS MAYORES Y  NIÑOS</t>
  </si>
  <si>
    <t>FACILITAR LOS BIENES Y/O  SERVICIOS DE DESARROLLO SOCIAL EN LAS COLONIAS  DEL MUNICIPIO A TRAVÉS DE "JORNADAS FAMILIARES"</t>
  </si>
  <si>
    <t xml:space="preserve">SOLVENTAR NECESIDADES DE  MANTENIMIENTO DE CENTROS DE DESARROLLO COMUNITARIO </t>
  </si>
  <si>
    <t>ATENCIÓN EN ALBERGUES  POR CONTIGENCIAS METEOROLÓGICAS</t>
  </si>
  <si>
    <t>PROTOCOLO</t>
  </si>
  <si>
    <t>271 Otros Asuntos Sociales</t>
  </si>
  <si>
    <t>09 DIR. GENERAL DE DESARROLLO SOCIAL</t>
  </si>
  <si>
    <t>01 DESPACHO DIR. GRAL.</t>
  </si>
  <si>
    <t>027 TRANSFORMACION SOCIAL</t>
  </si>
  <si>
    <t>04 ATENCION A JUVENTUD</t>
  </si>
  <si>
    <t>OTORGAR APOYOS A LOS JÓVENES PARA FOMENTAR SU DESARROLLO INTEGRAL</t>
  </si>
  <si>
    <t>CONCIENTIZAR A LA JUVENTUD EN TEMAS DE AUTOESTIMA A TRAVÉS DEL PROGRAMA VA POR TI VA X POR LOS JOVENES</t>
  </si>
  <si>
    <t xml:space="preserve">PLÁTICAS </t>
  </si>
  <si>
    <t>CONCIENTIZAR A LA JUVENTUD EN TEMAS DE EMBARAZO ADOLECENTE A TRAVÉS DEL PROGRAMA VA POR TI VA X POR LOS JOVENES</t>
  </si>
  <si>
    <t>CONCIENTIZAR A LA JUVENTUD EN EL TEMA DE  SUICIDIO  TRAVÉS DEL PROGRAMA VA POR TI VA X POR LOS JOVENES</t>
  </si>
  <si>
    <t>CONCIENTIZAR A LA JUVENTUD EN EL TEMA DE  VIOLENCIA EN EL NOVIAZGO A TRAVÉS DEL PROGRAMA VA POR TI VA X POR LOS JOVENES</t>
  </si>
  <si>
    <t>FOMENTAR ACTIVIDADES CULTURALES EN LOS JÓVENES</t>
  </si>
  <si>
    <t>ATENCIÓN A JÓVENES EL DÍA DEL ESTUDIANTE</t>
  </si>
  <si>
    <t xml:space="preserve">FOMENTAR EL DEPORTE EN LO JÓVENES COMO MEDIDA DE PREVENCIÓN CONTRA ADICCIONES </t>
  </si>
  <si>
    <t>PROMOVER  EL RESCATE DE ÁREAS VERDES COMO ESPACIOS  DEPORTIVOS  ; VA POR EL CAMBIO</t>
  </si>
  <si>
    <t>ATENCIÓN A JÓVENES DEL DÍA A INTERNACIONAL DE LA JUVENTUD</t>
  </si>
  <si>
    <t>Otros de Seguridad Social y Asistencia Social</t>
  </si>
  <si>
    <t>ATENCION A LA MUJER</t>
  </si>
  <si>
    <t>LAS MUJERES DEL MUNICIPIO CUENTEN CON LAS CONDICIONES QUE PROMUEVAN SU INCORPORACION INTEGRAL  A LA VIDA ECONOMICA, POLITICA, SOCIAL Y CULTURAL.</t>
  </si>
  <si>
    <t>CAPACITACION A LAS MUJERES PARA QUE  GENEREN INGRESOS PROPIOS</t>
  </si>
  <si>
    <t>PROMOVER LOS DERECHOS DE LAS MUJERES; DIA INTERNACIONAL DE LA MUJER</t>
  </si>
  <si>
    <t>PROMOVER LA DETECCIÓN TEMPRANA DE CÁNCER DE MAMA; DIA INTERNACIONAL CONTRA EL CANCER DE MAMA</t>
  </si>
  <si>
    <t>PROMOVER LA DETECION TEMPRANA DE CANCER DE MAMA A TRAVÉS DE LA GESTIÓN DE MASTOGRAFÍAS GRATUITAS</t>
  </si>
  <si>
    <t>PROMOVER EL RECONOCIMIENTO DE LAS MUJERES INDÍGENAS DEL MUNICIPIO; DIA INTERNACIONAL DE LA MUJER INDIGENA</t>
  </si>
  <si>
    <t>PROMOVER EL RECONOCIMIENTO DE LAS MUJERES TRABAJADORAS DEL CAMPO; DIA INTERNACIONAL DE LA MUJER RURAL</t>
  </si>
  <si>
    <t>PROMOVER LA ERRADICACIÓN DE  LA VIOLENCIA CONTRA LAS MUJERES Y DE GÉNERO</t>
  </si>
  <si>
    <t xml:space="preserve">PROMOVER EL FORTALECIMIENTO DEL AUTOESTIMA EN LAS MUJERES FOMENTANDO LA ERRADICACIÓN DE LA VIOLENCIA Y EQUIDAD DE GÉNERO </t>
  </si>
  <si>
    <t>ASITIR A MUJERES CON SU CANALIZACIÓN  Y ATENCIÓN A DIFERENTES INSTITUCIONES DE APOYO</t>
  </si>
  <si>
    <t>DRA. KARA CORDOVA GONZALEZ</t>
  </si>
  <si>
    <t>Prestación de Servicios de Salud a la Comunidad</t>
  </si>
  <si>
    <t>DIRECCION DE SALUD</t>
  </si>
  <si>
    <t>SALUD PUBLICA MUNICIPAL</t>
  </si>
  <si>
    <t xml:space="preserve">PROMOVER ACCIONES REALATIVAS AL OTORGAMIENTO  DE SERVICIOS BÁSICOS DE SALUD Y PREVEENCIÓN DE ENFERMEDADES DEL MUNICIPIO </t>
  </si>
  <si>
    <t>ASISTIR A LA COMUNIDAD CON CONSULTAS MÉDICAS GRATUITAS EN LA DIRECCIÓN DE SALUD Y BRIGADAS</t>
  </si>
  <si>
    <t>CONSULTA</t>
  </si>
  <si>
    <t xml:space="preserve">APOYAR A LAS PERSONAS DE ESCASOS RECURSOS CON EL SUMINISTRO DE MEDICAMENTOS DE MANERA GRATUITA Y CON RECETA </t>
  </si>
  <si>
    <t>PROMOVER SALUD EN EL MUNICIPIO  A TRAVÉS DE LA PREVEENCIÓN (PLANIFICACION FAMILIAR, ENFERMEDADES DE LA MUJER, SALUD ANIMAL, SALUD BUCAL, ESTILO DE VIDA SALUDABLE Y SALUD MENTAL.)</t>
  </si>
  <si>
    <t>PLATICA</t>
  </si>
  <si>
    <t>CAMPAÑA MUNICIPAL DE CONCIENTIZACIÓN PARA LA  DETECCION TEMPRANA DE CANCER CERVICO UTERINO Y MAMARIO</t>
  </si>
  <si>
    <t xml:space="preserve">CAMPAÑA DE DESCACHARRE </t>
  </si>
  <si>
    <t xml:space="preserve">FOMENTAR LA CONSIENTIZACION SOBRE ESTERILIZACION DE PERROS Y GATOS, PARA EVITAR LA SOBREPOBLACION ANIMAL.  </t>
  </si>
  <si>
    <t>ATENDER LAS SOLICITUDES DE CAPTURA DE PERROS EN LA VÍA PÚBLICA</t>
  </si>
  <si>
    <t>PROMOVER LA SALUD A TRAVÉS DE BRIGADAS MÉDICAS Y  ACCIONES PREVENTIVAS CONTRA COVID-19</t>
  </si>
  <si>
    <t>DISMINUIR LOS CASOS DE  RICKETTSIOSIS A TRAVÉS DE LA VACUNACION DE PERROS Y GATOS CON EL DESPARASITANTE IVERMECTINA</t>
  </si>
  <si>
    <t xml:space="preserve">FOMENTAR LA  ADOPCION DE PERROS </t>
  </si>
  <si>
    <t>Asuntos Económicos y Comerciales en General</t>
  </si>
  <si>
    <t>DIR. GRAL. DE DESARROLLO ECONOMICO</t>
  </si>
  <si>
    <t>PROMOCION Y DESARROLLO ECONOMICO</t>
  </si>
  <si>
    <t>CONDUCCION DEL DESARROLLO ECONOMICO</t>
  </si>
  <si>
    <t>MANTENER CONTACTO DIRECTO CON EMPRESARIOS, INVERSIONISTAS POTENCIALES E INSTANCIAS DE GOBIERNO, PARA ATRAER INVERSION ECONOMICA AL MUNICIPIO DE GUAYMAS; ASI MISMO, VERIFICAR</t>
  </si>
  <si>
    <t>REPORTE DE INVERSIONES</t>
  </si>
  <si>
    <t>LISTADO</t>
  </si>
  <si>
    <t>REUNION CON EMPRESARIOS DE LOS DISTINTOS SECTORES ECONOMICOS</t>
  </si>
  <si>
    <t xml:space="preserve">REUNION </t>
  </si>
  <si>
    <t>FOMENTO AL DESARROLLO, INVERSION Y</t>
  </si>
  <si>
    <t>PROMOCION AL DESARROLLO TURISTICO</t>
  </si>
  <si>
    <t>DESARROLLAR Y EJECUTAR ESTRATEGIAS PARA INCREMENTAR LA AFLUENCIA DE VISITANTES NACIONALES Y EXTRANJEROS, PARA POSICIONAR AL MUNICIPIO DE GUAYMAS COMO UN DESTINO COMPETITIVO EN LOS</t>
  </si>
  <si>
    <t xml:space="preserve">EVENTOS DE PROMOCION TURISTICA </t>
  </si>
  <si>
    <t>CURSOS DE CAPACITACION TURISTICA</t>
  </si>
  <si>
    <t>OCUPACIÓN HOTELERA</t>
  </si>
  <si>
    <t xml:space="preserve">DRA. KARLA CORDOVA GONZALEZ </t>
  </si>
  <si>
    <t>PROMOCION Y DESARROLLO DE LAS ACTIV</t>
  </si>
  <si>
    <t>PROMOCION AL DESARROLLO MICROEMPRES</t>
  </si>
  <si>
    <t>GENERAR, GESTIONAR Y COORDINAR UNA OFERTA DE SERVICIOS INTEGRALES QUE FOMENTEN EL ESTABLECIMIENTO, DESARROLLO Y COMPETITIVIDAD DE LA MICRO, PEQUEÑA Y MEDIANA EMPRESA</t>
  </si>
  <si>
    <t>PROMOCIÓN DE CURSO DE CAPACITACION PARA EMPRENDEDORES Y MICROEMPRESARIOS</t>
  </si>
  <si>
    <t>ASESORIAS PARA MYPIMES</t>
  </si>
  <si>
    <t>REUNION CON SECRETARIA DE ECONOMIA DEL GOBIERNO DEL ESTADO Y/O COMISION DE MEJORA REGULATORIA</t>
  </si>
  <si>
    <t>ASISTIR Y PARTICIPAR EN EVENTOS EMPRESARIALES</t>
  </si>
  <si>
    <t>MERCADITO EMPRESARIAL</t>
  </si>
  <si>
    <t>GESTION DE FINANCIAMIENTOS</t>
  </si>
  <si>
    <t>OBJETIVOS Y METAS</t>
  </si>
  <si>
    <t>FOMENTO A LA INVERSION</t>
  </si>
  <si>
    <t>FORMULAR Y EJECUTAR PLANES Y PROGRAMAS DE FOMENTO A LA INVERSION ECONOMICA DEL MUNICIPIO DE GUAYMAS, CON LA PARTICIPACION INTEGRAL DEL SECTOR PUBLICO, SOCIAL Y PRIVADO</t>
  </si>
  <si>
    <t>ASISTIR Y PARTICIPAR EN EVENTOS  RELACIONADOS A LA COORDINACIÓN</t>
  </si>
  <si>
    <t>ATENCION A EMPRESAS PARA BOLSA DE TRABAJO</t>
  </si>
  <si>
    <t>RECAUDACION DE DATOS ESTADISTICOS</t>
  </si>
  <si>
    <t>VINCULACION CON UNIVERSIDADES</t>
  </si>
  <si>
    <t>CURSOS DE CAPACITACIÓN PARA FOMENTO DE EMPLEO</t>
  </si>
  <si>
    <t>Policía</t>
  </si>
  <si>
    <t>JEFATURA DE POL. PREV. Y TRANSITO M</t>
  </si>
  <si>
    <t>DESPACHO DEL DIR. GRAL.</t>
  </si>
  <si>
    <t>SEGURIDAD PUBLICA MUNICIPAL</t>
  </si>
  <si>
    <t>ADMINISTRACION DE LA POLICIA Y TRANSITO</t>
  </si>
  <si>
    <t>ADMINISTRAR Y CONTROLAR LOS RECURSOS HUMANOS Y MATERIALES DE LA DEPENDENCIA,  A FIN DE MEJORAR SUS NIVELES DE EFICIENCIA</t>
  </si>
  <si>
    <t>LLEVAR EL REGISTRO DIARIO DE LAS ASISTENCIAS DEL PERSONAL DE LA DEPENDENCIA</t>
  </si>
  <si>
    <t>REGISTRO</t>
  </si>
  <si>
    <t>ELABORAR LA PRENOMINA DE ACUERDO A LAS ASISTENCIAS DEL PERSONAL</t>
  </si>
  <si>
    <t>PRE-NOMINA</t>
  </si>
  <si>
    <t xml:space="preserve"> ACCIONES  PARA LA MEJORA MECANICAS DE LOS VEHICULOS PERTENECIENTE  A LA DEPENDENCIA</t>
  </si>
  <si>
    <t>INFORME DE ACTIVIDADES REALIZADAS EN MATERIA ADMINISTRATIVA</t>
  </si>
  <si>
    <t>ELABORAR INFORME MENSUAL SOBRE EL ESTADO QUE GUARDA LA ADMINISTRACION DE LOS RECURSOS MATERIALES DE LA DEPENDENCIA</t>
  </si>
  <si>
    <t>ELABORAR ESTADISTICA MENSUAL GENERAL SOBRE SEGURIDAD PUBLICA</t>
  </si>
  <si>
    <t>ELABORAR INFORME DE ALTAS, BAJAS E INCAPACIDADES DEL PERSONAL DE SEGURIDAD PUBLICA</t>
  </si>
  <si>
    <t>EXPEDICION DE CARTAS DE NO ANTECEDENTES PENALES</t>
  </si>
  <si>
    <t>CONTROL DEL INVENTARIO FISICO</t>
  </si>
  <si>
    <t>DEPARTAMENTO DE POLICIA</t>
  </si>
  <si>
    <t>VIGILANCIA POLICIACA</t>
  </si>
  <si>
    <t>PRESTAR EL SERVICIO DE VIGILANCIA A FIN DE EJERCER LA FUNCION DE SEGURIDAD PUBLICA, PROTEGIENDO A LA POBLACION EN SUS PERSONAS Y SUS BIENES</t>
  </si>
  <si>
    <t>EFECTUAR PATRULLAJES DE DISUACION Y VIGILANCIA EN EL MUNICIPIO, COLONIAS Y POBLADOS.</t>
  </si>
  <si>
    <t>EFECTUAR DETENCION DE INFRACTORES AL BANDO DE POLICIA Y BUEN GOBIERNO, PERSONAL FUERA DE LAS LEYES Y REGLAMENTO</t>
  </si>
  <si>
    <t>APOYAR A LAS AUTORIDADES COMPETENTES, EN LA DETENCION DE PERSONAS POR LOS DELITOS DE LOS FUEROS COMUN Y FEDERAL.</t>
  </si>
  <si>
    <t>EFECTUAR REUNIONES CON LAS ORGANIZACIONES Y GRUPOS SOCIALES PARA PROMOVER SU PARTICIPACION EN EL SERVICIO DE LA SEGURIDAD PUBLICA Y PREVENIR CONDUCTAS ANTISOCIALES.</t>
  </si>
  <si>
    <t>CAPACITAR A LOS ELEMENTOS DE POLICIA PARA PROMOVER LA PROFESIONALIZACION Y MODERNIZACION DE LOS ELEMENTOS QUE RESGUARDAN LA INTEGRIDAD Y DERECHOS DE LOS CIUDADANOS.</t>
  </si>
  <si>
    <t>EFECTUAR REUNIONES VECINALES Y ESTABLECER UNA RED VECINAL A FIN DE TENER CERCANIA Y CONTACTO DIRECTO CON LAS COLONIAS Y ZONAS DEL MUNICIPIO.</t>
  </si>
  <si>
    <t>JEFATURA DE POL. PREV. Y TRANSITO MUNICIPAL</t>
  </si>
  <si>
    <t>CENTRO DE DETENCION</t>
  </si>
  <si>
    <t>BRINDAR ATENCION Y CUIDADO A LOS INFRACTORES DEL BANDO DE POLICIA Y BUEN GOBIERNO A FIN DE QUE SU ESTANCIA EN EL CENTRO PREVENTIVO DE DETENCION SE SUJETE A LAS DISPOSICIONES EN</t>
  </si>
  <si>
    <t>EFECTUAR SUPERVISION LAS INSTALACIONES DEL CENTRO PREVENTIVO DE DETENCION</t>
  </si>
  <si>
    <t>SUMINISTRAR ALIMENTOS A LOS INFRACTORES DETENIDOS Y FALTAS AL BANDO DE POLICIA Y BUEN GOBIERNO</t>
  </si>
  <si>
    <t xml:space="preserve">CONTROL DE INGRESOS Y SALIDAS DEL CENTRO DE DETENCION </t>
  </si>
  <si>
    <t>DEPARTAMENTO DE TRANSITO</t>
  </si>
  <si>
    <t>TRANSITO MUNICIPAL</t>
  </si>
  <si>
    <t>TRANSITO</t>
  </si>
  <si>
    <t>VIGILAR QUE SE CUMPLA CON LAS DISPOSICIONES EN MATERIA DE TRANSITO A FIN DE MANTENER ORDENADA LA CIRCULACION VEHICULAR Y PEATONAL Y EVITAR ACCIDENTES</t>
  </si>
  <si>
    <t>EFECTUAR RECORRIDOS DE VIGILANCIA PARA ORDENAR EL TRANSITO DE VEHICULOS Y PEATONES.</t>
  </si>
  <si>
    <t>EFECTUAR SANCIONAR A LOS INFRACTORES DEL REGLAMENTO DE TRANSITO</t>
  </si>
  <si>
    <t>EFECTUAR TRABAJO DE BALIZAMIENTO</t>
  </si>
  <si>
    <t>COLOCAR Y CONSERVAR INDICADORES EN CALLES Y AVENIDAS PARA UNA MEJOR CIRCULACION</t>
  </si>
  <si>
    <t>SEMAFORIZACION, CONSERVACION Y MANTTO.</t>
  </si>
  <si>
    <t>OTROS</t>
  </si>
  <si>
    <t>OFICIALIA MAYOR</t>
  </si>
  <si>
    <t>DESPACHO DEL OFICIAL MAYOR</t>
  </si>
  <si>
    <t>ADMINISTRACION DE OFICIALIA MAYOR</t>
  </si>
  <si>
    <t>ADMINISTRAR EFICIENTEMENTE LOS RECURSOS HUMANOS, MATERIALES Y SERVICIOS GENERALES, ESTABLECIENDO LOS MECANISMOS IDONEOS PARA IMPLEMENTAR LAS POLITICAS Y REGLAMENTOS QUE PERMITEN LA APLICACIÓN DE LOS PARÁMETROS DE CONTROL INTERNO DE AYUNTAMIENTO, APOYÁNDOSE PARA ESTO EN LA UTILIZACION DE LA TECNOLOGÍA INFORMÁTICA</t>
  </si>
  <si>
    <t>ELABORAR INFORME DEL ESTADO QUE GUARDAN LAS COMPRAS Y CONSUMOS</t>
  </si>
  <si>
    <t>ELABORAR INFORME DE ACTIVIDADES  DE LOS RECURSOS HUMANOS</t>
  </si>
  <si>
    <t>ELABORAR SEGUIMIENTO DE OBJETIVOS Y METAS</t>
  </si>
  <si>
    <t>SUPERVISAR EL PADRON DE FUNCIONARIOS Y EMPLEADOS</t>
  </si>
  <si>
    <t>SUPERVISAR EL PADRON DE PROVEEDORES</t>
  </si>
  <si>
    <t>CONVOCAR A JUNTAS DEL COMITE DE ADQUISICIONES, ARRENDAMIENTOS Y SERVICIOS DEL AYUNTAMIENTO DE GUAYMAS</t>
  </si>
  <si>
    <t>CONVOCATORIA</t>
  </si>
  <si>
    <t>PRESIDIR LAS JUNTAS DEL COMITE DE ADQUISICIONES, ARRENDAMIENTOS Y SERVICIOS DEL AYUNTAMIENTO DE GUAYMAS</t>
  </si>
  <si>
    <t>DIR. DE RECURSOS HUMANOS</t>
  </si>
  <si>
    <t>ADMINISTRACION DE RECURSOS HUMANOS</t>
  </si>
  <si>
    <t>LLEVAR EL REGISTRO Y CONTROL DE LOS RECURSOS HUMANOS, ASI COMO LOS PROGRAMAS DE REMUNERACIONES AL PERSONAL DE LA ADMINISTRACION PUBLICA MUNICIPAL A EFECTO DE ASEGURAR EL CUM-</t>
  </si>
  <si>
    <t>ELABORACION DE NOMINAS PARA PAGO DE PERSONAL</t>
  </si>
  <si>
    <t>NOMINA</t>
  </si>
  <si>
    <t>ELABORACION DE PRENOMINA PARA REVISION DEL DIRECTOR DE LA DEPENDENCIA</t>
  </si>
  <si>
    <t>INFORME  DE PERSONAL A ISSSTESON</t>
  </si>
  <si>
    <t>REVISION DE  EXPEDIENTE DEL PERSONAL</t>
  </si>
  <si>
    <t>ELABORAR Y ACTUALIZAR CREDENCIALES</t>
  </si>
  <si>
    <t>ELABORAR PROGRAMA DE VACACIONES ADMINISTRATIVAS</t>
  </si>
  <si>
    <t>ELABORAR PROGRAMA DE VACACIONES NOMINA POLICIA</t>
  </si>
  <si>
    <t>ELABORAR PROGRAMA DE VACACIONES SEMANAL</t>
  </si>
  <si>
    <t>ACTUALIZAR PLANTILLAS DE PERSONAL</t>
  </si>
  <si>
    <t>PLANTILLA</t>
  </si>
  <si>
    <t>ELABORAR INFORME MENSUAL DE CAMBIOS DE ADSCRIPCION  DE LOS RECURSOS HUMANOS</t>
  </si>
  <si>
    <t>ELABORAR REPORTE DE ALTAS Y BAJAS DE PERSONAL</t>
  </si>
  <si>
    <t>CAPACITACION AL PERSONAL DEL AYTO.</t>
  </si>
  <si>
    <t>DIR. DE RECURSOS MATERIALES Y SERVICIOS</t>
  </si>
  <si>
    <t>ADMINISTRACION DE RECURSOS MATERIAL</t>
  </si>
  <si>
    <t>PROVEER A LAS DEPENDENCIAS MUNICIPALES DE LOS MATERIALES, SUMINISTROS Y SERVICIOS GENERALES NECESARIOS PARA EL DESARROLLO DE LOS PROGRAMAS, A FIN DE CONTRIBUIR AL CUMPLIMIENTO</t>
  </si>
  <si>
    <t>RECIBIR REQUISICIONES DE MATERIALES Y SERVICIOS, PARA AUTORIZAR SU PROVISION</t>
  </si>
  <si>
    <t>ELABORAR ORDENES DE COMPRA</t>
  </si>
  <si>
    <t>ACTUALIZAR EL PADRON DE PROVEEDORES</t>
  </si>
  <si>
    <t>ENVIAR FACTURAS DE PROVEEDORES PARA SU TRAMITE DEBIDAMENTE REQUISITADAS</t>
  </si>
  <si>
    <t>ELABORAR INFORME MENSUAL DE COMPRAS Y CONSUMOS</t>
  </si>
  <si>
    <t>ASESORIA Y CAPACITACION: CONVENIENTE CONTAR CON ELLA, PARA MEJORAR EL SISTEMA DE TRABAJO</t>
  </si>
  <si>
    <t xml:space="preserve"> ORGANIZAR Y ELABORAR LAS  JUNTAS DEL COMITÉ DE ADQUISICIONES , ARRENDAMIENTOS Y SERVICIOS DEL H.AYUNTAMIENTO DE GUAYMAS.</t>
  </si>
  <si>
    <t>DIRECCION DE INFORMATICA</t>
  </si>
  <si>
    <t>SERVICIOS INFORMATICOS</t>
  </si>
  <si>
    <t>BRINDAR SERVICIOS DE INFORMATICA A LAS DEPENDENCIAS DE LA ADMINISTRACION PUBLICA MUNICIPAL A FIN DE EFICIENTAR LA SISTEMATIZACION Y LA AUTOMATIZACION DE SUS PROGRAMAS POR MEDIO DE LOS SISTEMAS DE COMPUTO</t>
  </si>
  <si>
    <t>SOPORTE TECNICO</t>
  </si>
  <si>
    <t>INFRAESTRUCTURA Y CONECTIVIDAD TECNOLOGICA</t>
  </si>
  <si>
    <t>RESPALDOS BASE DE DATOS Y SISTEMAS</t>
  </si>
  <si>
    <t>CAPACITACION Y OFIMATICA</t>
  </si>
  <si>
    <t>Cuenta Contable</t>
  </si>
  <si>
    <t>111 01 01 001 01</t>
  </si>
  <si>
    <t>GESTION DE CABILDO</t>
  </si>
  <si>
    <t>131 03 01 001 02</t>
  </si>
  <si>
    <t>GESTION MUNICIPAL</t>
  </si>
  <si>
    <t>131 03 02 001 02</t>
  </si>
  <si>
    <t>132 03 07 038 01</t>
  </si>
  <si>
    <t>PLANEACION, SEGUIMIENTO Y EVAL</t>
  </si>
  <si>
    <t>132 04 01 001 05</t>
  </si>
  <si>
    <t>CONDUCCIÓN DE GOBIERNO</t>
  </si>
  <si>
    <t>132 04 02 001 04</t>
  </si>
  <si>
    <t>ASUNTOS DE GOBIERNO</t>
  </si>
  <si>
    <t>132 04 02 009 10</t>
  </si>
  <si>
    <t>COMERCIO AMBULANTE</t>
  </si>
  <si>
    <t>132 04 02 009 12</t>
  </si>
  <si>
    <t>JUZGADO CALIFICADOR</t>
  </si>
  <si>
    <t>132 04 02 009 13</t>
  </si>
  <si>
    <t>PROFECO</t>
  </si>
  <si>
    <t>132 04 02 009 14</t>
  </si>
  <si>
    <t>RELACIONES EXTERIORES</t>
  </si>
  <si>
    <t>132 04 02 038 05</t>
  </si>
  <si>
    <t>ARCHIVO MUNICIPAL</t>
  </si>
  <si>
    <t>133 02 01 004 01</t>
  </si>
  <si>
    <t>ADMINISTRACIÓN DE BIENES INMUE</t>
  </si>
  <si>
    <t>134 06 01 016 01</t>
  </si>
  <si>
    <t>ADMINISTRACION DEL ORGANO DE C</t>
  </si>
  <si>
    <t>134 06 02 016 05</t>
  </si>
  <si>
    <t>AUDITORIA GUBERNAMENTAL INTERN</t>
  </si>
  <si>
    <t>134 06 04 016 08</t>
  </si>
  <si>
    <t>134 06 05 016 09</t>
  </si>
  <si>
    <t>134 06 10 016 10</t>
  </si>
  <si>
    <t>135 03 04 020 04</t>
  </si>
  <si>
    <t>SEGUIMIENTO DE ASUNTOS JURIDIC</t>
  </si>
  <si>
    <t>138 02 01 004 02</t>
  </si>
  <si>
    <t>REGULACION DE LOS ASENTAM. HUM</t>
  </si>
  <si>
    <t>151 05 01 038 04</t>
  </si>
  <si>
    <t>FORMULACION Y EVALUACION DE LA</t>
  </si>
  <si>
    <t>152 05 03 038 06</t>
  </si>
  <si>
    <t>EJECUCION DE LA POLITICA DE IN</t>
  </si>
  <si>
    <t>152 05 04 038 08</t>
  </si>
  <si>
    <t>152 05 06 038 09</t>
  </si>
  <si>
    <t>171 04 05 026 05</t>
  </si>
  <si>
    <t>PRESTACION DE SERVICIOS PUBLIC</t>
  </si>
  <si>
    <t>171 04 06 026 05</t>
  </si>
  <si>
    <t>171 04 07 026 05</t>
  </si>
  <si>
    <t>171 04 08 026 05</t>
  </si>
  <si>
    <t>171 04 09 026 05</t>
  </si>
  <si>
    <t>171 04 10 026 05</t>
  </si>
  <si>
    <t>171 04 11 026 05</t>
  </si>
  <si>
    <t>171 11 01 021 01</t>
  </si>
  <si>
    <t>ADMINISTRACION DE POLICIA Y TR</t>
  </si>
  <si>
    <t>171 11 02 021 04</t>
  </si>
  <si>
    <t>171 11 02 021 08</t>
  </si>
  <si>
    <t>171 11 03 022 02</t>
  </si>
  <si>
    <t>172 04 02 008 08</t>
  </si>
  <si>
    <t>BOMBEROS VOLUNTARIOS</t>
  </si>
  <si>
    <t>172 04 02 008 09</t>
  </si>
  <si>
    <t>PROTECCION CIVIL</t>
  </si>
  <si>
    <t>172 04 02 009 07</t>
  </si>
  <si>
    <t>JUZGADO LOCAL</t>
  </si>
  <si>
    <t>181 05 05 038 06</t>
  </si>
  <si>
    <t>183 03 03 001 03</t>
  </si>
  <si>
    <t>COMUNICACIÓN SOCIAL</t>
  </si>
  <si>
    <t>184 03 06 038 03</t>
  </si>
  <si>
    <t>TRANSPARENCIA</t>
  </si>
  <si>
    <t>185 12 01 038 10</t>
  </si>
  <si>
    <t>ADMINISTRACION DE OFICIALIA MA</t>
  </si>
  <si>
    <t>185 12 02 038 11</t>
  </si>
  <si>
    <t>ADMINISTRACION DE RECURSOS HUM</t>
  </si>
  <si>
    <t>185 12 03 038 12</t>
  </si>
  <si>
    <t>ADMINISTRACION DE RECURSOS MAT</t>
  </si>
  <si>
    <t>185 12 04 038 13</t>
  </si>
  <si>
    <t>216 08 05 036 07</t>
  </si>
  <si>
    <t>REGULACION Y PRESERVACION ECOL</t>
  </si>
  <si>
    <t>222 08 01 017 01</t>
  </si>
  <si>
    <t>ADMINISTRACIÓN DE INFRAESTRUCT</t>
  </si>
  <si>
    <t>222 08 03 017 07</t>
  </si>
  <si>
    <t>PLANEACION URBANA Y ADMINISTRA</t>
  </si>
  <si>
    <t>222 08 04 017 06</t>
  </si>
  <si>
    <t>ADMINISTRACION DE OBRAS PUBLIC</t>
  </si>
  <si>
    <t>222 08 06 017 10</t>
  </si>
  <si>
    <t>226 07 01 019 01</t>
  </si>
  <si>
    <t>ADMINISTRACION DE SERVICIO PUB</t>
  </si>
  <si>
    <t>226 07 02 019 03</t>
  </si>
  <si>
    <t>226 07 03 019 04</t>
  </si>
  <si>
    <t>226 07 04 019 09</t>
  </si>
  <si>
    <t>226 07 05 019 06</t>
  </si>
  <si>
    <t>226 07 07 019 12</t>
  </si>
  <si>
    <t>LIMPIA Y CONSERVACION DE CALLE</t>
  </si>
  <si>
    <t>226 07 08 019 07</t>
  </si>
  <si>
    <t>226 07 09 019 02</t>
  </si>
  <si>
    <t>231 09 03 027 02</t>
  </si>
  <si>
    <t>SALUD PÚBLICA MUNICIPAL</t>
  </si>
  <si>
    <t>241 04 04 034 01</t>
  </si>
  <si>
    <t>RECREACION, DEPORTE Y ESPARCIM</t>
  </si>
  <si>
    <t>242 04 03 028 01</t>
  </si>
  <si>
    <t>PLANEACION Y PROMOCION DE ACTI</t>
  </si>
  <si>
    <t>242 04 03 028 04</t>
  </si>
  <si>
    <t>AUDITORIO</t>
  </si>
  <si>
    <t>267 04 02 027 05</t>
  </si>
  <si>
    <t>ASUNTOS INDIGENAS</t>
  </si>
  <si>
    <t>271 09 01 027 01</t>
  </si>
  <si>
    <t>COORDINACION DE LA POLITICA DE</t>
  </si>
  <si>
    <t>271 09 01 027 04</t>
  </si>
  <si>
    <t>ATENCIÓN A JUVENTUD</t>
  </si>
  <si>
    <t>311 10 01 032 01</t>
  </si>
  <si>
    <t>CONDUCCION DEL DESARROLLO ECON</t>
  </si>
  <si>
    <t>311 10 02 032 07</t>
  </si>
  <si>
    <t>PROMOCION AL DESARROLLO TURIST</t>
  </si>
  <si>
    <t>311 10 02 032 08</t>
  </si>
  <si>
    <t>PROMOCION AL DESARROLLO MICROE</t>
  </si>
  <si>
    <t>311 10 02 032 09</t>
  </si>
  <si>
    <t>323 10 02 032 02</t>
  </si>
  <si>
    <t>PESCA, ACUACULTURA Y MARICULTU</t>
  </si>
  <si>
    <t>393 10 02 032 03</t>
  </si>
  <si>
    <t>FESTIVIDADES</t>
  </si>
  <si>
    <t xml:space="preserve">N o m b r e                 </t>
  </si>
  <si>
    <t>Estimado</t>
  </si>
  <si>
    <t>269 09 01 027 03</t>
  </si>
  <si>
    <t>ATENCIÓN A LA MUJER</t>
  </si>
  <si>
    <t>ENVIADOS EN TIEMPO Y FORMA</t>
  </si>
  <si>
    <t>NO SE ALCANZÓ LA META POR PANDEMIA</t>
  </si>
  <si>
    <t>PANDEMIA</t>
  </si>
  <si>
    <t>DISMINUYÓ LA PRESENTACIÓN DE QUEJAS POR PARTE DE LA CIUDADANÍA.</t>
  </si>
  <si>
    <t>se paso la meta por las peticiones hechas por los ciudadanos</t>
  </si>
  <si>
    <t>no se llego a la meta porque no hubo solicitudes por parte de los ciudadanos</t>
  </si>
  <si>
    <t>SE CUMPLIO CON LA META ESTABLECIDA</t>
  </si>
  <si>
    <t>NO APLICA</t>
  </si>
  <si>
    <t>SE ANEXA JUSTIFICACION POR PARTIDA (ANEXO-8)</t>
  </si>
  <si>
    <t>En este reporte solo le corresponden a la actual administración 6 entrevistas en radio/TV.</t>
  </si>
  <si>
    <t>Se cumplió la meta.</t>
  </si>
  <si>
    <t>323 Acuacultura Pesca y Caza</t>
  </si>
  <si>
    <t>10 Direccion de Desarrollo Economico</t>
  </si>
  <si>
    <t>02 Fomento al Desarrollo Economico</t>
  </si>
  <si>
    <t>32 Promocion y Desarrollo Economico</t>
  </si>
  <si>
    <t>2 Pesca, Acuacultura y Maricultura</t>
  </si>
  <si>
    <t>PROMOVER LA PRODUCTIVIDAD DEL SECTOR PESCA, ACUACULTRA Y MARICULTURA, MEDIANTE EL APOYO ASESORÍA, INVESTIGACIÓN CAPACITACIÓN Y FINANCIAMIENTO DE SUS ACTIVIDADES</t>
  </si>
  <si>
    <t>INTEGRACIÓN DE EXPEDIENTES DE SOCIEDADES COOP. DE PESCADORES</t>
  </si>
  <si>
    <t>EXPEDIENTES</t>
  </si>
  <si>
    <t>REALIZAR RECORRIDOS POR LOS EMBARCADEROS Y SITIOS DE PESCA PARA MONITOREO DE ACTIVIDAD PRODUCTIVA</t>
  </si>
  <si>
    <t>ASESORÍA PARA LOS TRÁMITES DE RENOVACIONES Y NUEVAS SOLICITUDES DE PERMISOS PARA PESCA COMERCIAL</t>
  </si>
  <si>
    <t>ELABORACIÓN DE INFORMES MENSUALES</t>
  </si>
  <si>
    <t>REALIZAR ACCIONES DE LIMPIEZA PARA PROMOVER EL CUIDADO DEL MEDIO AMBIENTE DE LA ZONA COSTERA DE GUAYMAS EN COORDINACIÓN CON INSTITUCIONES EDUCATIVAS Y ENTES DE GOBIERNO</t>
  </si>
  <si>
    <t xml:space="preserve">Otros Asuntos Económicos </t>
  </si>
  <si>
    <t>LA PLANEACION, ORGANIZACIÓN Y REALIZACION DE ENTRETENIMIENTO PARA EL GUAYMENSE</t>
  </si>
  <si>
    <t>CARNAVAL</t>
  </si>
  <si>
    <t>SEMANA SANTA</t>
  </si>
  <si>
    <t>BAILES POPULARES</t>
  </si>
  <si>
    <t>ACTIVIDADES ADMINISTRATIVAS</t>
  </si>
  <si>
    <t>DEL 01 DE  ENERO AL 30 DE SEPTIEMBRE 2021</t>
  </si>
  <si>
    <t>Funcion:                          267 Indigenas</t>
  </si>
  <si>
    <t>Dependencia:                 04 Secretaria del Ayuntamiento</t>
  </si>
  <si>
    <t>Unidad Responsable:     02 Direccion  de Asuntos de Gobierno</t>
  </si>
  <si>
    <t>Programa:                       027 Transformacion Social</t>
  </si>
  <si>
    <t>Subprograma:                 05 Asuntos Indigenas</t>
  </si>
  <si>
    <t>INSTRUMENTO DE APOYO, GESTORÍA, Y ASESORÍA EN EL MEJORAMIENTO DE LA CALIDAD DE VIDA, Y LA PROTECCIÓN DE SU PATRIMONIO CULTURAL E INTELECTUAL, Y LA DIFUSIÓN DE LA HISTORIA DE LA ETNIAS, YAQUIS QUE SE ENCUENTREN ASENTADAS EN EL MUNICIPIO DE GUAYMAS</t>
  </si>
  <si>
    <t>VISITA A PUEBLOS Y COMUNIDADES INDÍGENAS</t>
  </si>
  <si>
    <t>INFORME DE VISITAS</t>
  </si>
  <si>
    <t>GESTIONES DENTRO DEL ESTADO CON DIFERENTES ENTIDADES</t>
  </si>
  <si>
    <t>INFORME DE REUNIONES</t>
  </si>
  <si>
    <t>REUNIONES CON JUNTA DE GOBIERNO</t>
  </si>
  <si>
    <t>ACTA DE ASAMBLEA</t>
  </si>
  <si>
    <t>ACTIVIDADES CULTURALES Y CÍVICAS</t>
  </si>
  <si>
    <t>INFORME DE EVENTOS</t>
  </si>
  <si>
    <t>CAMPAÑAS EDUCATIVAS EN SALUD</t>
  </si>
  <si>
    <t>INFORME DE CAMPAÑAS</t>
  </si>
  <si>
    <t>REALIZACIÓN DE INFORME MENSUAL</t>
  </si>
  <si>
    <t>REALIZACIÓN DE INFORME ANUAL (JUNTA DE GOBIERNO)</t>
  </si>
  <si>
    <t>REALIZACIÓN DE INFORME TRIMESTRAL</t>
  </si>
  <si>
    <t>COMITÉS DE PARTICIPACIÓN INDÍGENA</t>
  </si>
  <si>
    <t>ATENCIÓN A REPRESENTANTES DE LA ETNIA YAQUI Y/O PÚBLICO EN GENERAL</t>
  </si>
  <si>
    <t>INFORME DE PERSONAS ATENDIDAS</t>
  </si>
  <si>
    <t>SE REALIZARION CUMPLIENDO CON LA NORMATIVIDAD,ADEMAS DE LAS NECESARIAS DE ACUERDO A REQUERIMIENTO PROPIO DEL H. AYUNTAMIENTO</t>
  </si>
  <si>
    <t>REALIZADAS LAS NECESARIAS DE ACUERDO A REQUERIMIENTOS PROPIOS DEL AYTO Y DE ACUERDO A LA NORMATIVIDAD APLICABLE</t>
  </si>
  <si>
    <t xml:space="preserve">REALIZADAS LAS NECESARIAS DE ACUERDO A LOS REQUERIMIENTOS DEL AYTO </t>
  </si>
  <si>
    <t>CUMPLIENDO CON LA NORMATIVIDAD APLICABLE</t>
  </si>
  <si>
    <t>DANDO CUMPLIMIENTO CON  NORMATIVIDAD APLICABLE</t>
  </si>
  <si>
    <t>DANDO CUMPLIMIENTO A LA NORMATIVIDAD APLICABLE</t>
  </si>
  <si>
    <t xml:space="preserve">SE SUPERÓ LA META POR NECESIDADES </t>
  </si>
  <si>
    <t>ANALIZAR, DISCUTIR Y APROBAR EL PRESUPUESTO DE EGRESOS DEL AÑO 2022</t>
  </si>
  <si>
    <t>ANALIZAR Y APROBAR EL ENVIO DEL PRESUPUESTO  DE INGRESOS DEL AÑO 2022</t>
  </si>
  <si>
    <t>ANALIZAR Y APROBAR EL ENVIO DEL PROYECTO DE LEY DE INGRESOS DEL AÑO 2022</t>
  </si>
  <si>
    <t>no se llevo a cabo por el periodo del cambio de administracion ya que los formatos estan en supervicion por el area juridica para su sustento legal.</t>
  </si>
  <si>
    <t>se lleva a cabo por via email por el correo oficial de la Direccion de Cobranza</t>
  </si>
  <si>
    <t>no se llevo a cabo ya que no se cuenta con contratos  vigentes de despachos externos, esto por el periodo del cambio de administracion. Se tiene informe de recaudacion por medio de la cobranza interna.</t>
  </si>
  <si>
    <t>no se llevo a cabo por el periodo del  cambio de administracion ya que los formatos se turnaron al area juridica para su revision y correccion del sustento legal.</t>
  </si>
  <si>
    <t>no se llevo a cabo ya que no se cuenta con contratos  vigentes de despachos externos, esto por el periodo del cambio de administracion.</t>
  </si>
  <si>
    <t>Se realizaron mas integracion de expedientes de los programados</t>
  </si>
  <si>
    <t>Se llevaron a cabo mas asesorias de las programadas</t>
  </si>
  <si>
    <t xml:space="preserve">Por motivos de pandemia no se realizaron bailes populares </t>
  </si>
  <si>
    <t>13 MENOS PORQUE NO HAY NOMINA SET</t>
  </si>
  <si>
    <t>POR PANDEMIA NO SE REALIZO</t>
  </si>
  <si>
    <t>AUMENTÓ POR ROTACIÓN DE PERSONAL.</t>
  </si>
  <si>
    <t>POR TRABAJOS AMPLIACIÓN PLAZO MODIFICACIÓN DE MAYO A SEPTIEMBRE 2021.</t>
  </si>
  <si>
    <t>AUMENTÓ POR ACTUALIZACION PORTAL TRANSPARENCIA.</t>
  </si>
  <si>
    <t>AUMENTÓ POR ACTOS DE ENTREGA RECEPCIÓN, POR UNIDAD ADMINISTRATIVA.</t>
  </si>
  <si>
    <t>PRIORIDAD ACTOS DE ENTREGA RECEPCIÓN.</t>
  </si>
  <si>
    <t>AUMENTARON ACTOS LICITACIÓN POR LA DIR. OBRAS PÚBLICAS.</t>
  </si>
  <si>
    <t>DISMINUYÓ POR PRIORIDAD ACTOS ENTREGA RECEPCIÓN.</t>
  </si>
  <si>
    <t>AUMENTÓ POR ACTOS ENTREGA RECEPCIÓN ADMINISTRACIÓN 21-24.</t>
  </si>
  <si>
    <t>AUMENTÓ LA PARTICIPACIÓN DE LA CIUDADANÍA, EN SOLICITUD DE PETICIONES.</t>
  </si>
  <si>
    <t>DISMINUYO META POR PRIORIDAD ATENCIÓN RECEPCIÓN PETICIONES.</t>
  </si>
  <si>
    <t>MAYOR PARTICIPACIÓN EN EVENTOS CIUDADANOS.</t>
  </si>
  <si>
    <t>AUMENTÓ LA META POR CELERIDAD A PROCEDIMIENTO DE INVESTIGACIÓN.</t>
  </si>
  <si>
    <t>NO SE CUMPLIO LA META POR APLICACIÓN MEDIDAS SANITARIAS ANTE COVID19.</t>
  </si>
  <si>
    <t>DISMINUYÓ POR MEDIDAS SANITARIAS ANTE COVID19.</t>
  </si>
  <si>
    <t>AUMENTÓ LA RECEPCIÓN DE DENUNCIAS.</t>
  </si>
  <si>
    <t>AUMENTÓ POR CELERIDAD EMISIÓN DE INFORMES IPRA.</t>
  </si>
  <si>
    <t>NO SE CUMPLIERON LOS REQUISITOS NECESARIOS PARA CONCLUSIÓN PROCEDIMIENTO</t>
  </si>
  <si>
    <t>AUMENTARON LOS EXHORTOS ENVIADOS POR EL ESTADO.</t>
  </si>
  <si>
    <t xml:space="preserve">Se programaron mayor número de actividades a las descritas para este periodo. Cabe destacar que la cifra se establece corresponde a la actual administración. </t>
  </si>
  <si>
    <t>Al programarse en este periodo más actividades, la cobertura aumentó signuificativamente superando el objetivo. .</t>
  </si>
  <si>
    <t>Se superó la meta establecida en la anterior administración. La actual realizó 10.</t>
  </si>
  <si>
    <t xml:space="preserve">Se incluye una esquela en página oficial de Facebook. De igual forma se publican infografías de diferentes actividades de las dependencias.     </t>
  </si>
  <si>
    <t xml:space="preserve">Se superó la meta programada.  </t>
  </si>
  <si>
    <t xml:space="preserve">Se superó la meta establecida en la anterior administración. </t>
  </si>
  <si>
    <t>No se cumplió el objetivo.</t>
  </si>
  <si>
    <t>Por inicio de la nueva administración se realizaron más reuniones</t>
  </si>
  <si>
    <t>Se dio más difusión a los nuevos programas de la administración</t>
  </si>
  <si>
    <t>Por inicio de nueva administración se han acercado más los ciudadanos a tratar asuntos particulares</t>
  </si>
  <si>
    <t>Se realizaron más Sesiones Extraordinarias</t>
  </si>
  <si>
    <t>Se tuvo mayor participación de la ciudadanía en la solicitud de audiencias</t>
  </si>
  <si>
    <t xml:space="preserve">Se realizaron nuevos programas </t>
  </si>
  <si>
    <t>No se cumplio la meta debido a que no han liberado recursos.</t>
  </si>
  <si>
    <t xml:space="preserve">se rebaso la meta por demanda de denuncias y la pronta atencion en ellas. </t>
  </si>
  <si>
    <t>no se alcanzo la meta por que aun las instituciones no estan en clases presenciales en su totalidad.</t>
  </si>
  <si>
    <t xml:space="preserve">apenas se llevo a cabo una reunion para organizar el operativo de perifoneo en el area del centro y guaymas norte. </t>
  </si>
  <si>
    <t>se esta capacitando demaciado al personal de las dependencias.</t>
  </si>
  <si>
    <t>el curso de prestadores de servicio esta programado para el mes de abril 2022.</t>
  </si>
  <si>
    <t>meta no lograda por contingencia sanitaria COVID-19</t>
  </si>
  <si>
    <t xml:space="preserve">rebaso la meta establecida debido a la ampliación de citas y trámites aprobados </t>
  </si>
  <si>
    <t>disminuyen llamadas</t>
  </si>
  <si>
    <t>no se llevaron a cabo por Covid-19</t>
  </si>
  <si>
    <t>contingencia sanitaria</t>
  </si>
  <si>
    <t xml:space="preserve">contingencia sanitaria </t>
  </si>
  <si>
    <t xml:space="preserve">PANDEMIA </t>
  </si>
  <si>
    <t>PRESUPUESTO</t>
  </si>
  <si>
    <t>FALTA BARREDORA</t>
  </si>
  <si>
    <t xml:space="preserve">FALTA DE PIPA </t>
  </si>
  <si>
    <t xml:space="preserve">FALTA DE MATERIA </t>
  </si>
  <si>
    <t>contigencia por covid</t>
  </si>
  <si>
    <t>sin titular</t>
  </si>
  <si>
    <t>sin  titular</t>
  </si>
  <si>
    <t xml:space="preserve"> sin titular</t>
  </si>
  <si>
    <t xml:space="preserve">   sin titular</t>
  </si>
  <si>
    <t xml:space="preserve">Se sobreaso ya que se tuvo mucha asistencia de los habitantes del valle de Guaymas  </t>
  </si>
  <si>
    <t>Se llevo platoca a las tres comisarias del valle de Guaymas por parte de la Dir. de Ecologia y por parte del C4 paltica de prevencion.</t>
  </si>
  <si>
    <t xml:space="preserve">Se realizaron varias gestiones por para la Direccion de obras publicas de los caminos vecinales de la comunidades del Valle </t>
  </si>
  <si>
    <t>CUARTO TRIMESTRE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</si>
</sst>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00\ _€_-;\-* #,##0.00\ _€_-;_-* &quot;-&quot;??\ _€_-;_-@_-"/>
    <numFmt numFmtId="165" formatCode="_(* #,##0.00_);_(* \(#,##0.00\);_(* &quot;-&quot;??_);_(@_)"/>
    <numFmt numFmtId="166" formatCode="########0"/>
    <numFmt numFmtId="167" formatCode="0_ ;\-0\ "/>
    <numFmt numFmtId="168" formatCode="########0.00"/>
    <numFmt numFmtId="169" formatCode="00"/>
    <numFmt numFmtId="170" formatCode="000"/>
    <numFmt numFmtId="171" formatCode="#,##0_ ;\-#,##0\ "/>
    <numFmt numFmtId="172" formatCode="0000"/>
  </numFmts>
  <fonts count="37" x14ac:knownFonts="1">
    <font>
      <sz val="10"/>
      <name val="Arial"/>
    </font>
    <font>
      <sz val="10"/>
      <name val="Arial"/>
      <family val="2"/>
    </font>
    <font>
      <sz val="8"/>
      <name val="Arial"/>
      <family val="2"/>
    </font>
    <font>
      <b/>
      <sz val="9"/>
      <name val="Calibri"/>
      <family val="2"/>
    </font>
    <font>
      <sz val="9"/>
      <name val="Calibri"/>
      <family val="2"/>
    </font>
    <font>
      <b/>
      <i/>
      <sz val="9"/>
      <name val="Calibri"/>
      <family val="2"/>
    </font>
    <font>
      <sz val="11"/>
      <name val="Calibri"/>
      <family val="2"/>
    </font>
    <font>
      <sz val="8"/>
      <name val="Arial"/>
      <family val="2"/>
    </font>
    <font>
      <sz val="10"/>
      <name val="Calibri"/>
      <family val="2"/>
    </font>
    <font>
      <sz val="8"/>
      <name val="Calibri"/>
      <family val="2"/>
    </font>
    <font>
      <u/>
      <sz val="9"/>
      <name val="Calibri"/>
      <family val="2"/>
    </font>
    <font>
      <b/>
      <sz val="10"/>
      <name val="Calibri"/>
      <family val="2"/>
    </font>
    <font>
      <sz val="14"/>
      <name val="Calibri"/>
      <family val="2"/>
    </font>
    <font>
      <b/>
      <sz val="14"/>
      <name val="Calibri"/>
      <family val="2"/>
    </font>
    <font>
      <b/>
      <sz val="9"/>
      <name val="Arial"/>
      <family val="2"/>
    </font>
    <font>
      <sz val="9"/>
      <name val="Arial"/>
      <family val="2"/>
    </font>
    <font>
      <b/>
      <i/>
      <sz val="9"/>
      <name val="Arial"/>
      <family val="2"/>
    </font>
    <font>
      <sz val="12"/>
      <name val="Cambria"/>
      <family val="1"/>
    </font>
    <font>
      <b/>
      <sz val="12"/>
      <name val="Cambria"/>
      <family val="1"/>
    </font>
    <font>
      <sz val="9"/>
      <name val="Segoe UI"/>
      <family val="2"/>
    </font>
    <font>
      <b/>
      <i/>
      <sz val="9"/>
      <name val="Segoe UI"/>
      <family val="2"/>
    </font>
    <font>
      <b/>
      <sz val="9"/>
      <name val="Segoe UI"/>
      <family val="2"/>
    </font>
    <font>
      <sz val="6"/>
      <name val="Calibri"/>
      <family val="2"/>
    </font>
    <font>
      <sz val="11"/>
      <name val="Arial"/>
      <family val="2"/>
    </font>
    <font>
      <b/>
      <sz val="11"/>
      <name val="Arial"/>
      <family val="2"/>
    </font>
    <font>
      <sz val="14"/>
      <name val="Arial"/>
      <family val="2"/>
    </font>
    <font>
      <b/>
      <sz val="14"/>
      <name val="Arial"/>
      <family val="2"/>
    </font>
    <font>
      <b/>
      <sz val="8"/>
      <name val="Arial"/>
      <family val="2"/>
    </font>
    <font>
      <sz val="9"/>
      <name val="Calibri"/>
      <family val="2"/>
    </font>
    <font>
      <sz val="11"/>
      <color theme="1"/>
      <name val="Calibri"/>
      <family val="2"/>
      <scheme val="minor"/>
    </font>
    <font>
      <b/>
      <sz val="9"/>
      <color theme="1"/>
      <name val="Calibri"/>
      <family val="2"/>
      <scheme val="minor"/>
    </font>
    <font>
      <sz val="9"/>
      <name val="Calibri"/>
      <family val="2"/>
      <scheme val="minor"/>
    </font>
    <font>
      <b/>
      <sz val="12"/>
      <color theme="1"/>
      <name val="Calibri"/>
      <family val="2"/>
      <scheme val="minor"/>
    </font>
    <font>
      <sz val="10"/>
      <color rgb="FF000000"/>
      <name val="Arial Narrow"/>
      <family val="2"/>
    </font>
    <font>
      <sz val="10"/>
      <name val="Calibri"/>
      <family val="2"/>
      <scheme val="minor"/>
    </font>
    <font>
      <sz val="11"/>
      <color theme="1"/>
      <name val="Verdana"/>
      <family val="2"/>
    </font>
    <font>
      <b/>
      <i/>
      <sz val="10"/>
      <name val="Calibri"/>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C0C0C0"/>
        <bgColor rgb="FF000000"/>
      </patternFill>
    </fill>
    <fill>
      <patternFill patternType="solid">
        <fgColor rgb="FFBFBFBF"/>
        <bgColor rgb="FF000000"/>
      </patternFill>
    </fill>
    <fill>
      <patternFill patternType="solid">
        <fgColor indexed="55"/>
        <bgColor indexed="64"/>
      </patternFill>
    </fill>
    <fill>
      <patternFill patternType="solid">
        <fgColor theme="0"/>
        <bgColor indexed="64"/>
      </patternFill>
    </fill>
  </fills>
  <borders count="4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59"/>
      </left>
      <right style="thin">
        <color indexed="59"/>
      </right>
      <top style="thin">
        <color indexed="59"/>
      </top>
      <bottom style="thin">
        <color indexed="59"/>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58"/>
      </left>
      <right style="thin">
        <color indexed="58"/>
      </right>
      <top style="thin">
        <color indexed="58"/>
      </top>
      <bottom style="thin">
        <color indexed="58"/>
      </bottom>
      <diagonal/>
    </border>
    <border>
      <left/>
      <right/>
      <top style="thin">
        <color indexed="64"/>
      </top>
      <bottom style="thin">
        <color indexed="64"/>
      </bottom>
      <diagonal/>
    </border>
    <border>
      <left style="thin">
        <color indexed="64"/>
      </left>
      <right/>
      <top/>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64"/>
      </left>
      <right/>
      <top style="thin">
        <color indexed="64"/>
      </top>
      <bottom/>
      <diagonal/>
    </border>
    <border>
      <left style="thin">
        <color rgb="FF003300"/>
      </left>
      <right style="thin">
        <color rgb="FF003300"/>
      </right>
      <top style="thin">
        <color rgb="FF003300"/>
      </top>
      <bottom style="thin">
        <color rgb="FF003300"/>
      </bottom>
      <diagonal/>
    </border>
    <border>
      <left style="thin">
        <color rgb="FF333333"/>
      </left>
      <right style="thin">
        <color rgb="FF333333"/>
      </right>
      <top style="thin">
        <color rgb="FF333333"/>
      </top>
      <bottom style="thin">
        <color rgb="FF333333"/>
      </bottom>
      <diagonal/>
    </border>
    <border>
      <left style="thin">
        <color rgb="FF1A1A1A"/>
      </left>
      <right style="thin">
        <color rgb="FF1A1A1A"/>
      </right>
      <top style="thin">
        <color rgb="FF1A1A1A"/>
      </top>
      <bottom style="thin">
        <color rgb="FF1A1A1A"/>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3300"/>
      </left>
      <right/>
      <top style="thin">
        <color rgb="FF003300"/>
      </top>
      <bottom style="thin">
        <color indexed="64"/>
      </bottom>
      <diagonal/>
    </border>
    <border>
      <left/>
      <right style="thin">
        <color indexed="58"/>
      </right>
      <top style="thin">
        <color rgb="FF003300"/>
      </top>
      <bottom style="thin">
        <color indexed="64"/>
      </bottom>
      <diagonal/>
    </border>
    <border>
      <left style="thin">
        <color rgb="FF003300"/>
      </left>
      <right/>
      <top style="thin">
        <color rgb="FF003300"/>
      </top>
      <bottom style="thin">
        <color rgb="FF003300"/>
      </bottom>
      <diagonal/>
    </border>
    <border>
      <left/>
      <right style="thin">
        <color indexed="58"/>
      </right>
      <top style="thin">
        <color rgb="FF003300"/>
      </top>
      <bottom style="thin">
        <color rgb="FF003300"/>
      </bottom>
      <diagonal/>
    </border>
    <border>
      <left style="thin">
        <color rgb="FF003300"/>
      </left>
      <right/>
      <top style="thin">
        <color indexed="64"/>
      </top>
      <bottom style="thin">
        <color rgb="FF003300"/>
      </bottom>
      <diagonal/>
    </border>
    <border>
      <left/>
      <right style="thin">
        <color indexed="58"/>
      </right>
      <top style="thin">
        <color indexed="64"/>
      </top>
      <bottom style="thin">
        <color rgb="FF003300"/>
      </bottom>
      <diagonal/>
    </border>
    <border>
      <left/>
      <right style="thin">
        <color rgb="FF003300"/>
      </right>
      <top style="thin">
        <color rgb="FF003300"/>
      </top>
      <bottom style="thin">
        <color rgb="FF003300"/>
      </bottom>
      <diagonal/>
    </border>
    <border>
      <left/>
      <right style="thin">
        <color rgb="FF003300"/>
      </right>
      <top style="thin">
        <color rgb="FF003300"/>
      </top>
      <bottom style="thin">
        <color indexed="64"/>
      </bottom>
      <diagonal/>
    </border>
    <border>
      <left/>
      <right style="thin">
        <color rgb="FF003300"/>
      </right>
      <top style="thin">
        <color indexed="64"/>
      </top>
      <bottom style="thin">
        <color rgb="FF003300"/>
      </bottom>
      <diagonal/>
    </border>
    <border>
      <left style="thin">
        <color rgb="FF003300"/>
      </left>
      <right/>
      <top style="thin">
        <color rgb="FF003300"/>
      </top>
      <bottom style="thin">
        <color indexed="58"/>
      </bottom>
      <diagonal/>
    </border>
    <border>
      <left/>
      <right style="thin">
        <color rgb="FF003300"/>
      </right>
      <top style="thin">
        <color rgb="FF003300"/>
      </top>
      <bottom style="thin">
        <color indexed="5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59"/>
      </left>
      <right style="thin">
        <color indexed="59"/>
      </right>
      <top style="thin">
        <color indexed="59"/>
      </top>
      <bottom style="thin">
        <color indexed="5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s>
  <cellStyleXfs count="12">
    <xf numFmtId="0" fontId="0" fillId="0" borderId="0"/>
    <xf numFmtId="43" fontId="1" fillId="0" borderId="0" applyFont="0" applyFill="0" applyBorder="0" applyAlignment="0" applyProtection="0"/>
    <xf numFmtId="0" fontId="7" fillId="0" borderId="0"/>
    <xf numFmtId="0" fontId="2" fillId="0" borderId="0"/>
    <xf numFmtId="0" fontId="29"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5" fillId="0" borderId="0"/>
    <xf numFmtId="0" fontId="1" fillId="0" borderId="0"/>
    <xf numFmtId="0" fontId="1" fillId="0" borderId="0"/>
  </cellStyleXfs>
  <cellXfs count="533">
    <xf numFmtId="0" fontId="0" fillId="0" borderId="0" xfId="0"/>
    <xf numFmtId="0" fontId="4" fillId="0" borderId="0" xfId="0" applyNumberFormat="1" applyFont="1" applyFill="1" applyBorder="1" applyAlignment="1" applyProtection="1">
      <alignment vertical="center"/>
    </xf>
    <xf numFmtId="0" fontId="5" fillId="2" borderId="2" xfId="0" applyNumberFormat="1" applyFont="1" applyFill="1" applyBorder="1" applyAlignment="1" applyProtection="1">
      <alignment horizontal="center" vertical="center"/>
    </xf>
    <xf numFmtId="0" fontId="4" fillId="2" borderId="2"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center" vertical="center"/>
    </xf>
    <xf numFmtId="166" fontId="4" fillId="0" borderId="2" xfId="0" applyNumberFormat="1" applyFont="1" applyFill="1" applyBorder="1" applyAlignment="1" applyProtection="1">
      <alignment horizontal="center" vertical="center"/>
    </xf>
    <xf numFmtId="0" fontId="4" fillId="0" borderId="0" xfId="0" applyNumberFormat="1" applyFont="1" applyFill="1" applyBorder="1" applyAlignment="1" applyProtection="1"/>
    <xf numFmtId="166" fontId="4" fillId="0" borderId="3" xfId="0" applyNumberFormat="1" applyFont="1" applyFill="1" applyBorder="1" applyAlignment="1" applyProtection="1">
      <alignment horizontal="center" vertical="center"/>
      <protection locked="0"/>
    </xf>
    <xf numFmtId="0" fontId="5" fillId="2" borderId="4" xfId="0" applyNumberFormat="1" applyFont="1" applyFill="1" applyBorder="1" applyAlignment="1" applyProtection="1">
      <alignment horizontal="center" vertical="center" wrapText="1"/>
    </xf>
    <xf numFmtId="166" fontId="4" fillId="3" borderId="2" xfId="0" applyNumberFormat="1" applyFont="1" applyFill="1" applyBorder="1" applyAlignment="1" applyProtection="1">
      <alignment horizontal="center" vertical="center"/>
    </xf>
    <xf numFmtId="43" fontId="4" fillId="0" borderId="0" xfId="0" applyNumberFormat="1" applyFont="1" applyFill="1" applyBorder="1" applyAlignment="1" applyProtection="1"/>
    <xf numFmtId="0" fontId="3" fillId="0" borderId="0" xfId="0" applyNumberFormat="1" applyFont="1" applyFill="1" applyBorder="1" applyAlignment="1" applyProtection="1"/>
    <xf numFmtId="166" fontId="4" fillId="4" borderId="3" xfId="0" applyNumberFormat="1" applyFont="1" applyFill="1" applyBorder="1" applyAlignment="1" applyProtection="1">
      <alignment horizontal="center" vertical="center"/>
      <protection locked="0"/>
    </xf>
    <xf numFmtId="166" fontId="4" fillId="4" borderId="3" xfId="0" applyNumberFormat="1" applyFont="1" applyFill="1" applyBorder="1" applyAlignment="1" applyProtection="1">
      <alignment horizontal="center" vertical="center"/>
    </xf>
    <xf numFmtId="166" fontId="4" fillId="4" borderId="2" xfId="0" applyNumberFormat="1" applyFont="1" applyFill="1" applyBorder="1" applyAlignment="1" applyProtection="1">
      <alignment horizontal="center" vertical="center"/>
    </xf>
    <xf numFmtId="166" fontId="4" fillId="3" borderId="3" xfId="0" applyNumberFormat="1" applyFont="1" applyFill="1" applyBorder="1" applyAlignment="1" applyProtection="1">
      <alignment horizontal="center" vertical="center"/>
    </xf>
    <xf numFmtId="0" fontId="4" fillId="3" borderId="3" xfId="0" applyNumberFormat="1" applyFont="1" applyFill="1" applyBorder="1" applyAlignment="1" applyProtection="1">
      <alignment horizontal="center" vertical="center"/>
    </xf>
    <xf numFmtId="43" fontId="4" fillId="0" borderId="3" xfId="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164" fontId="4" fillId="3" borderId="2" xfId="0" applyNumberFormat="1" applyFont="1" applyFill="1" applyBorder="1" applyAlignment="1" applyProtection="1">
      <alignment horizontal="center" vertical="center"/>
    </xf>
    <xf numFmtId="167" fontId="4" fillId="3" borderId="2" xfId="0" applyNumberFormat="1" applyFont="1" applyFill="1" applyBorder="1" applyAlignment="1" applyProtection="1">
      <alignment horizontal="center" vertical="center"/>
    </xf>
    <xf numFmtId="0" fontId="4" fillId="4" borderId="2" xfId="0" applyNumberFormat="1" applyFont="1" applyFill="1" applyBorder="1" applyAlignment="1" applyProtection="1">
      <alignment vertical="center"/>
    </xf>
    <xf numFmtId="166" fontId="4" fillId="0" borderId="3" xfId="0" applyNumberFormat="1"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0" fontId="4" fillId="0" borderId="5" xfId="0" applyNumberFormat="1" applyFont="1" applyFill="1" applyBorder="1" applyAlignment="1" applyProtection="1"/>
    <xf numFmtId="0" fontId="3"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left" vertical="center"/>
    </xf>
    <xf numFmtId="0" fontId="4" fillId="0" borderId="0" xfId="0" applyFont="1" applyAlignment="1" applyProtection="1">
      <alignment horizontal="left" vertical="center"/>
    </xf>
    <xf numFmtId="0" fontId="5" fillId="0" borderId="0" xfId="0" applyNumberFormat="1" applyFont="1" applyFill="1" applyBorder="1" applyAlignment="1" applyProtection="1">
      <alignment horizontal="center" vertical="center"/>
    </xf>
    <xf numFmtId="0" fontId="4" fillId="3" borderId="6"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xf>
    <xf numFmtId="0" fontId="8" fillId="0" borderId="0" xfId="0" applyFont="1" applyProtection="1"/>
    <xf numFmtId="0" fontId="3" fillId="2" borderId="2" xfId="0" applyNumberFormat="1" applyFont="1" applyFill="1" applyBorder="1" applyAlignment="1" applyProtection="1">
      <alignment horizontal="center" vertical="center"/>
    </xf>
    <xf numFmtId="166" fontId="4" fillId="0" borderId="2" xfId="0" applyNumberFormat="1" applyFont="1" applyFill="1" applyBorder="1" applyAlignment="1" applyProtection="1">
      <alignment horizontal="center" vertical="center"/>
      <protection locked="0"/>
    </xf>
    <xf numFmtId="0" fontId="9" fillId="3" borderId="2" xfId="0" applyNumberFormat="1" applyFont="1" applyFill="1" applyBorder="1" applyAlignment="1" applyProtection="1">
      <alignment horizontal="center" vertical="center"/>
    </xf>
    <xf numFmtId="4" fontId="4" fillId="3"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vertical="center"/>
    </xf>
    <xf numFmtId="1" fontId="4" fillId="0" borderId="3" xfId="0" applyNumberFormat="1" applyFont="1" applyFill="1" applyBorder="1" applyAlignment="1" applyProtection="1">
      <alignment horizontal="left" vertical="center" wrapText="1"/>
      <protection locked="0"/>
    </xf>
    <xf numFmtId="4" fontId="7" fillId="0" borderId="2" xfId="2" applyNumberFormat="1" applyFill="1" applyBorder="1" applyAlignment="1" applyProtection="1">
      <alignment horizontal="center" vertical="center"/>
      <protection locked="0"/>
    </xf>
    <xf numFmtId="166" fontId="4" fillId="0" borderId="7" xfId="0" applyNumberFormat="1" applyFont="1" applyFill="1" applyBorder="1" applyAlignment="1" applyProtection="1">
      <alignment horizontal="center" vertical="center"/>
    </xf>
    <xf numFmtId="0" fontId="3" fillId="0" borderId="0" xfId="0" applyFont="1" applyAlignment="1" applyProtection="1">
      <alignment horizontal="left" vertical="center"/>
    </xf>
    <xf numFmtId="0" fontId="8" fillId="0" borderId="0" xfId="0" applyFont="1" applyAlignment="1" applyProtection="1">
      <alignment horizontal="center"/>
    </xf>
    <xf numFmtId="164" fontId="4" fillId="0" borderId="2" xfId="0" applyNumberFormat="1" applyFont="1" applyFill="1" applyBorder="1" applyAlignment="1" applyProtection="1">
      <alignment horizontal="center" vertical="center"/>
    </xf>
    <xf numFmtId="2" fontId="4" fillId="0" borderId="2" xfId="1" applyNumberFormat="1" applyFont="1" applyFill="1" applyBorder="1" applyAlignment="1" applyProtection="1">
      <alignment horizontal="center" vertical="center"/>
    </xf>
    <xf numFmtId="0" fontId="4" fillId="4" borderId="2"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vertical="center"/>
    </xf>
    <xf numFmtId="166" fontId="4" fillId="3" borderId="2" xfId="0" applyNumberFormat="1" applyFont="1" applyFill="1" applyBorder="1" applyAlignment="1" applyProtection="1">
      <alignment horizontal="center" vertical="center"/>
      <protection locked="0"/>
    </xf>
    <xf numFmtId="2" fontId="4" fillId="0" borderId="2" xfId="0" applyNumberFormat="1" applyFont="1" applyFill="1" applyBorder="1" applyAlignment="1" applyProtection="1">
      <alignment horizontal="center" vertical="center"/>
    </xf>
    <xf numFmtId="166" fontId="4" fillId="3" borderId="8" xfId="0" applyNumberFormat="1" applyFont="1" applyFill="1" applyBorder="1" applyAlignment="1" applyProtection="1">
      <alignment horizontal="center" vertical="center"/>
    </xf>
    <xf numFmtId="0" fontId="4" fillId="3" borderId="8" xfId="0" applyNumberFormat="1" applyFont="1" applyFill="1" applyBorder="1" applyAlignment="1" applyProtection="1">
      <alignment horizontal="center" vertical="center"/>
    </xf>
    <xf numFmtId="9" fontId="4" fillId="3" borderId="8" xfId="0" applyNumberFormat="1" applyFont="1" applyFill="1" applyBorder="1" applyAlignment="1" applyProtection="1">
      <alignment horizontal="center" vertical="center"/>
    </xf>
    <xf numFmtId="166" fontId="4" fillId="0" borderId="8" xfId="0" applyNumberFormat="1" applyFont="1" applyFill="1" applyBorder="1" applyAlignment="1" applyProtection="1">
      <alignment horizontal="center" vertical="center"/>
    </xf>
    <xf numFmtId="166" fontId="4" fillId="0" borderId="8" xfId="0" applyNumberFormat="1" applyFont="1" applyFill="1" applyBorder="1" applyAlignment="1" applyProtection="1">
      <alignment horizontal="center" vertical="center"/>
      <protection locked="0"/>
    </xf>
    <xf numFmtId="166" fontId="4" fillId="0" borderId="2" xfId="0" applyNumberFormat="1" applyFont="1" applyFill="1" applyBorder="1" applyAlignment="1" applyProtection="1">
      <alignment horizontal="left" vertical="center" wrapText="1"/>
      <protection locked="0"/>
    </xf>
    <xf numFmtId="9" fontId="4" fillId="3"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166" fontId="4" fillId="0" borderId="2" xfId="0" applyNumberFormat="1" applyFont="1" applyFill="1" applyBorder="1" applyAlignment="1" applyProtection="1">
      <alignment horizontal="center" vertical="center" wrapText="1"/>
      <protection locked="0"/>
    </xf>
    <xf numFmtId="0" fontId="8" fillId="0" borderId="0" xfId="2" applyFont="1" applyProtection="1"/>
    <xf numFmtId="0" fontId="5" fillId="0" borderId="0"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left" vertical="center"/>
    </xf>
    <xf numFmtId="0" fontId="4" fillId="0" borderId="0" xfId="2" applyNumberFormat="1" applyFont="1" applyFill="1" applyBorder="1" applyAlignment="1" applyProtection="1">
      <alignment vertical="center"/>
    </xf>
    <xf numFmtId="0" fontId="4" fillId="0" borderId="0" xfId="2" applyNumberFormat="1" applyFont="1" applyFill="1" applyBorder="1" applyAlignment="1" applyProtection="1"/>
    <xf numFmtId="0" fontId="3" fillId="0" borderId="0" xfId="2" applyFont="1" applyAlignment="1" applyProtection="1">
      <alignment horizontal="left" vertical="center"/>
    </xf>
    <xf numFmtId="0" fontId="3" fillId="0" borderId="0" xfId="2" applyNumberFormat="1" applyFont="1" applyFill="1" applyBorder="1" applyAlignment="1" applyProtection="1">
      <alignment vertical="center"/>
    </xf>
    <xf numFmtId="0" fontId="5" fillId="0" borderId="0" xfId="2" applyNumberFormat="1" applyFont="1" applyFill="1" applyBorder="1" applyAlignment="1" applyProtection="1">
      <alignment vertical="center"/>
    </xf>
    <xf numFmtId="0" fontId="8" fillId="0" borderId="0" xfId="2" applyFont="1" applyAlignment="1" applyProtection="1">
      <alignment horizontal="center"/>
    </xf>
    <xf numFmtId="0" fontId="5" fillId="2" borderId="2" xfId="2" applyNumberFormat="1" applyFont="1" applyFill="1" applyBorder="1" applyAlignment="1" applyProtection="1">
      <alignment horizontal="center" vertical="center"/>
    </xf>
    <xf numFmtId="0" fontId="5" fillId="2" borderId="4" xfId="2" applyNumberFormat="1" applyFont="1" applyFill="1" applyBorder="1" applyAlignment="1" applyProtection="1">
      <alignment horizontal="center" vertical="center" wrapText="1"/>
    </xf>
    <xf numFmtId="0" fontId="4" fillId="2" borderId="2" xfId="2" applyNumberFormat="1" applyFont="1" applyFill="1" applyBorder="1" applyAlignment="1" applyProtection="1">
      <alignment horizontal="center" vertical="center"/>
    </xf>
    <xf numFmtId="166" fontId="4" fillId="5" borderId="2" xfId="2" applyNumberFormat="1" applyFont="1" applyFill="1" applyBorder="1" applyAlignment="1" applyProtection="1">
      <alignment horizontal="center" vertical="center"/>
    </xf>
    <xf numFmtId="0" fontId="4" fillId="5" borderId="2" xfId="2" applyNumberFormat="1" applyFont="1" applyFill="1" applyBorder="1" applyAlignment="1" applyProtection="1">
      <alignment horizontal="center" vertical="center"/>
    </xf>
    <xf numFmtId="164" fontId="4" fillId="0" borderId="2" xfId="2" applyNumberFormat="1" applyFont="1" applyFill="1" applyBorder="1" applyAlignment="1" applyProtection="1">
      <alignment horizontal="center" vertical="center"/>
    </xf>
    <xf numFmtId="166" fontId="4" fillId="0" borderId="2" xfId="2" applyNumberFormat="1" applyFont="1" applyFill="1" applyBorder="1" applyAlignment="1" applyProtection="1">
      <alignment horizontal="center" vertical="center"/>
    </xf>
    <xf numFmtId="166" fontId="4" fillId="0" borderId="2" xfId="2" applyNumberFormat="1" applyFont="1" applyFill="1" applyBorder="1" applyAlignment="1" applyProtection="1">
      <alignment horizontal="center" vertical="center"/>
      <protection locked="0"/>
    </xf>
    <xf numFmtId="166" fontId="4" fillId="4" borderId="3" xfId="2" applyNumberFormat="1" applyFont="1" applyFill="1" applyBorder="1" applyAlignment="1" applyProtection="1">
      <alignment horizontal="center" vertical="center"/>
    </xf>
    <xf numFmtId="168" fontId="4" fillId="3" borderId="2" xfId="2" applyNumberFormat="1" applyFont="1" applyFill="1" applyBorder="1" applyAlignment="1" applyProtection="1">
      <alignment horizontal="center" vertical="center"/>
    </xf>
    <xf numFmtId="164" fontId="4" fillId="5" borderId="2" xfId="2" applyNumberFormat="1" applyFont="1" applyFill="1" applyBorder="1" applyAlignment="1" applyProtection="1">
      <alignment horizontal="center" vertical="center"/>
    </xf>
    <xf numFmtId="43" fontId="4" fillId="0" borderId="0" xfId="2" applyNumberFormat="1" applyFont="1" applyFill="1" applyBorder="1" applyAlignment="1" applyProtection="1"/>
    <xf numFmtId="166" fontId="4" fillId="0" borderId="0" xfId="2" applyNumberFormat="1" applyFont="1" applyFill="1" applyBorder="1" applyAlignment="1" applyProtection="1">
      <alignment horizontal="center" vertical="center"/>
    </xf>
    <xf numFmtId="0" fontId="3" fillId="0" borderId="0" xfId="2" applyNumberFormat="1" applyFont="1" applyFill="1" applyBorder="1" applyAlignment="1" applyProtection="1"/>
    <xf numFmtId="0" fontId="8" fillId="0" borderId="0" xfId="2" applyFont="1" applyBorder="1" applyProtection="1"/>
    <xf numFmtId="9" fontId="4" fillId="3" borderId="3" xfId="6" applyNumberFormat="1" applyFont="1" applyFill="1" applyBorder="1" applyAlignment="1" applyProtection="1">
      <alignment horizontal="center" vertical="center"/>
    </xf>
    <xf numFmtId="164" fontId="4" fillId="0" borderId="3"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wrapText="1"/>
    </xf>
    <xf numFmtId="9" fontId="4" fillId="3" borderId="2" xfId="6" applyNumberFormat="1" applyFont="1" applyFill="1" applyBorder="1" applyAlignment="1" applyProtection="1">
      <alignment horizontal="center" vertical="center"/>
    </xf>
    <xf numFmtId="9" fontId="4" fillId="3" borderId="2" xfId="6" applyFont="1" applyFill="1" applyBorder="1" applyAlignment="1" applyProtection="1">
      <alignment horizontal="center" vertical="center"/>
    </xf>
    <xf numFmtId="0" fontId="4"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5" fillId="0" borderId="2" xfId="0" applyNumberFormat="1" applyFont="1" applyFill="1" applyBorder="1" applyAlignment="1" applyProtection="1">
      <alignment horizontal="center" vertical="center"/>
    </xf>
    <xf numFmtId="0" fontId="8" fillId="0" borderId="0" xfId="0" applyFont="1" applyFill="1" applyProtection="1"/>
    <xf numFmtId="0" fontId="5" fillId="0" borderId="4" xfId="0" applyNumberFormat="1" applyFont="1" applyFill="1" applyBorder="1" applyAlignment="1" applyProtection="1">
      <alignment horizontal="center" vertical="center" wrapText="1"/>
    </xf>
    <xf numFmtId="166" fontId="4" fillId="0" borderId="0" xfId="0" applyNumberFormat="1" applyFont="1" applyFill="1" applyBorder="1" applyAlignment="1" applyProtection="1">
      <alignment horizontal="center" vertical="center"/>
    </xf>
    <xf numFmtId="9" fontId="4" fillId="0" borderId="2" xfId="0" applyNumberFormat="1" applyFont="1" applyFill="1" applyBorder="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13" fillId="0" borderId="0" xfId="0" applyFont="1" applyAlignment="1" applyProtection="1">
      <alignment horizontal="center"/>
    </xf>
    <xf numFmtId="0" fontId="5" fillId="0" borderId="0" xfId="0" applyNumberFormat="1" applyFont="1" applyFill="1" applyBorder="1" applyAlignment="1" applyProtection="1"/>
    <xf numFmtId="0" fontId="3" fillId="2" borderId="4" xfId="0" applyNumberFormat="1" applyFont="1" applyFill="1" applyBorder="1" applyAlignment="1" applyProtection="1">
      <alignment horizontal="center" vertical="center" wrapText="1"/>
    </xf>
    <xf numFmtId="0" fontId="8" fillId="0" borderId="0" xfId="0" applyFont="1" applyProtection="1">
      <protection locked="0"/>
    </xf>
    <xf numFmtId="0" fontId="8" fillId="0" borderId="0" xfId="0" applyFont="1" applyBorder="1" applyProtection="1"/>
    <xf numFmtId="0" fontId="15" fillId="0" borderId="0" xfId="0" applyNumberFormat="1" applyFont="1" applyFill="1" applyBorder="1" applyAlignment="1" applyProtection="1">
      <alignment vertical="center"/>
    </xf>
    <xf numFmtId="0" fontId="1" fillId="0" borderId="0" xfId="0" applyFont="1" applyProtection="1"/>
    <xf numFmtId="0" fontId="14" fillId="0" borderId="0" xfId="0" applyNumberFormat="1" applyFont="1" applyFill="1" applyBorder="1" applyAlignment="1" applyProtection="1"/>
    <xf numFmtId="0" fontId="15" fillId="0" borderId="0" xfId="0" applyNumberFormat="1" applyFont="1" applyFill="1" applyBorder="1" applyAlignment="1" applyProtection="1"/>
    <xf numFmtId="0" fontId="14" fillId="0" borderId="0"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left" vertical="center"/>
    </xf>
    <xf numFmtId="0" fontId="15" fillId="0" borderId="0" xfId="0" applyFont="1" applyAlignment="1" applyProtection="1">
      <alignment horizontal="left" vertical="center"/>
    </xf>
    <xf numFmtId="0" fontId="1" fillId="0" borderId="0" xfId="0" applyFont="1" applyAlignment="1" applyProtection="1">
      <alignment horizontal="center"/>
    </xf>
    <xf numFmtId="9" fontId="4" fillId="3" borderId="8" xfId="6" applyFont="1" applyFill="1" applyBorder="1" applyAlignment="1" applyProtection="1">
      <alignment horizontal="center" vertical="center"/>
    </xf>
    <xf numFmtId="166" fontId="4" fillId="0" borderId="8" xfId="0" applyNumberFormat="1" applyFont="1" applyFill="1" applyBorder="1" applyAlignment="1" applyProtection="1">
      <alignment horizontal="left" vertical="center" wrapText="1"/>
      <protection locked="0"/>
    </xf>
    <xf numFmtId="166" fontId="4" fillId="4" borderId="8" xfId="0" applyNumberFormat="1" applyFont="1" applyFill="1" applyBorder="1" applyAlignment="1" applyProtection="1">
      <alignment horizontal="center" vertical="center"/>
    </xf>
    <xf numFmtId="166" fontId="4" fillId="3" borderId="8" xfId="4" applyNumberFormat="1" applyFont="1" applyFill="1" applyBorder="1" applyAlignment="1" applyProtection="1">
      <alignment horizontal="center" vertical="center"/>
    </xf>
    <xf numFmtId="166" fontId="9" fillId="0" borderId="2" xfId="0" applyNumberFormat="1" applyFont="1" applyFill="1" applyBorder="1" applyAlignment="1" applyProtection="1">
      <alignment horizontal="left" vertical="center" wrapText="1"/>
      <protection locked="0"/>
    </xf>
    <xf numFmtId="0" fontId="4" fillId="0" borderId="7" xfId="0" applyNumberFormat="1" applyFont="1" applyFill="1" applyBorder="1" applyAlignment="1" applyProtection="1">
      <alignment vertical="center"/>
    </xf>
    <xf numFmtId="166" fontId="4" fillId="4" borderId="3" xfId="0" applyNumberFormat="1" applyFont="1" applyFill="1" applyBorder="1" applyAlignment="1" applyProtection="1">
      <alignment horizontal="center" vertical="center"/>
    </xf>
    <xf numFmtId="166" fontId="4" fillId="4" borderId="2" xfId="0" applyNumberFormat="1" applyFont="1" applyFill="1" applyBorder="1" applyAlignment="1" applyProtection="1">
      <alignment horizontal="center" vertical="center"/>
    </xf>
    <xf numFmtId="0" fontId="8" fillId="0" borderId="0" xfId="0" applyFont="1" applyAlignment="1" applyProtection="1"/>
    <xf numFmtId="9" fontId="4" fillId="0" borderId="0" xfId="0" applyNumberFormat="1" applyFont="1" applyFill="1" applyBorder="1" applyAlignment="1" applyProtection="1"/>
    <xf numFmtId="0" fontId="17" fillId="0" borderId="0" xfId="0" applyFont="1" applyAlignment="1">
      <alignment horizontal="left" vertical="center" indent="5"/>
    </xf>
    <xf numFmtId="0" fontId="17" fillId="0" borderId="0" xfId="0" applyFont="1" applyAlignment="1">
      <alignment horizontal="center" vertical="center"/>
    </xf>
    <xf numFmtId="0" fontId="8" fillId="0" borderId="0" xfId="0" applyFont="1" applyBorder="1" applyAlignment="1" applyProtection="1">
      <alignment horizontal="center"/>
    </xf>
    <xf numFmtId="166" fontId="4" fillId="3" borderId="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xf>
    <xf numFmtId="9" fontId="4" fillId="3" borderId="1" xfId="0" applyNumberFormat="1" applyFont="1" applyFill="1" applyBorder="1" applyAlignment="1" applyProtection="1">
      <alignment horizontal="center" vertical="center"/>
    </xf>
    <xf numFmtId="166" fontId="4" fillId="0" borderId="1" xfId="0" applyNumberFormat="1" applyFont="1" applyFill="1" applyBorder="1" applyAlignment="1" applyProtection="1">
      <alignment horizontal="center" vertical="center"/>
    </xf>
    <xf numFmtId="166" fontId="4" fillId="0" borderId="1" xfId="0" applyNumberFormat="1" applyFont="1" applyFill="1" applyBorder="1" applyAlignment="1" applyProtection="1">
      <alignment horizontal="center" vertical="center"/>
      <protection locked="0"/>
    </xf>
    <xf numFmtId="166" fontId="4" fillId="4" borderId="1"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vertical="center" wrapText="1"/>
      <protection locked="0"/>
    </xf>
    <xf numFmtId="166" fontId="4" fillId="5" borderId="3" xfId="0" applyNumberFormat="1" applyFont="1" applyFill="1" applyBorder="1" applyAlignment="1" applyProtection="1">
      <alignment horizontal="center" vertical="center"/>
    </xf>
    <xf numFmtId="0" fontId="4" fillId="4" borderId="9" xfId="0" applyNumberFormat="1" applyFont="1" applyFill="1" applyBorder="1" applyAlignment="1" applyProtection="1">
      <alignment vertical="center"/>
    </xf>
    <xf numFmtId="0" fontId="19" fillId="3" borderId="6" xfId="0" applyNumberFormat="1" applyFont="1" applyFill="1" applyBorder="1" applyAlignment="1" applyProtection="1">
      <alignment horizontal="justify" vertical="center" wrapText="1"/>
    </xf>
    <xf numFmtId="0" fontId="19" fillId="3" borderId="9" xfId="0" applyNumberFormat="1" applyFont="1" applyFill="1" applyBorder="1" applyAlignment="1" applyProtection="1">
      <alignment horizontal="justify" vertical="center" wrapText="1"/>
    </xf>
    <xf numFmtId="0" fontId="19" fillId="3" borderId="2" xfId="0" applyNumberFormat="1" applyFont="1" applyFill="1" applyBorder="1" applyAlignment="1" applyProtection="1">
      <alignment horizontal="center" vertical="center" wrapText="1"/>
    </xf>
    <xf numFmtId="9" fontId="19" fillId="3" borderId="3" xfId="0" applyNumberFormat="1" applyFont="1" applyFill="1" applyBorder="1" applyAlignment="1" applyProtection="1">
      <alignment horizontal="center" vertical="center"/>
    </xf>
    <xf numFmtId="166" fontId="19" fillId="3" borderId="3" xfId="0" applyNumberFormat="1" applyFont="1" applyFill="1" applyBorder="1" applyAlignment="1" applyProtection="1">
      <alignment horizontal="center" vertical="center"/>
    </xf>
    <xf numFmtId="0" fontId="19" fillId="3" borderId="2" xfId="0" applyNumberFormat="1" applyFont="1" applyFill="1" applyBorder="1" applyAlignment="1" applyProtection="1">
      <alignment horizontal="center" vertical="center"/>
    </xf>
    <xf numFmtId="166" fontId="19" fillId="3" borderId="2"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xf>
    <xf numFmtId="0" fontId="30" fillId="0" borderId="0" xfId="0" applyFont="1" applyAlignment="1">
      <alignment horizontal="left" vertical="center"/>
    </xf>
    <xf numFmtId="169" fontId="31" fillId="0" borderId="0" xfId="0" applyNumberFormat="1" applyFont="1" applyAlignment="1">
      <alignment horizontal="center" vertical="center"/>
    </xf>
    <xf numFmtId="0" fontId="31" fillId="0" borderId="0" xfId="0" applyFont="1"/>
    <xf numFmtId="0" fontId="15" fillId="0" borderId="0" xfId="0" applyFont="1" applyAlignment="1">
      <alignment vertical="center"/>
    </xf>
    <xf numFmtId="170" fontId="31" fillId="0" borderId="0" xfId="0" applyNumberFormat="1" applyFont="1" applyAlignment="1">
      <alignment horizontal="center" vertical="center"/>
    </xf>
    <xf numFmtId="1" fontId="4" fillId="3" borderId="2" xfId="0" applyNumberFormat="1" applyFont="1" applyFill="1" applyBorder="1" applyAlignment="1" applyProtection="1">
      <alignment horizontal="center" vertical="center"/>
    </xf>
    <xf numFmtId="1" fontId="4" fillId="0" borderId="2" xfId="1" applyNumberFormat="1" applyFont="1" applyFill="1" applyBorder="1" applyAlignment="1" applyProtection="1">
      <alignment horizontal="center" vertical="center"/>
      <protection locked="0"/>
    </xf>
    <xf numFmtId="1" fontId="4" fillId="0" borderId="2" xfId="0" applyNumberFormat="1" applyFont="1" applyFill="1" applyBorder="1" applyAlignment="1" applyProtection="1">
      <alignment horizontal="center" vertical="center"/>
    </xf>
    <xf numFmtId="43" fontId="4" fillId="0" borderId="0" xfId="0" applyNumberFormat="1" applyFont="1" applyFill="1" applyBorder="1" applyAlignment="1" applyProtection="1">
      <alignment horizontal="center"/>
    </xf>
    <xf numFmtId="0" fontId="8" fillId="0" borderId="2" xfId="0" applyFont="1" applyBorder="1" applyProtection="1">
      <protection locked="0"/>
    </xf>
    <xf numFmtId="0" fontId="4" fillId="0" borderId="2" xfId="0" applyNumberFormat="1" applyFont="1" applyFill="1" applyBorder="1" applyAlignment="1" applyProtection="1">
      <alignment vertical="center"/>
    </xf>
    <xf numFmtId="0" fontId="31" fillId="0" borderId="0" xfId="0" applyFont="1" applyAlignment="1">
      <alignment vertical="center"/>
    </xf>
    <xf numFmtId="0" fontId="5" fillId="2" borderId="2" xfId="0" applyNumberFormat="1" applyFont="1" applyFill="1" applyBorder="1" applyAlignment="1" applyProtection="1">
      <alignment horizontal="center" vertical="center" wrapText="1"/>
    </xf>
    <xf numFmtId="0" fontId="4" fillId="6" borderId="2" xfId="0" applyNumberFormat="1" applyFont="1" applyFill="1" applyBorder="1" applyAlignment="1" applyProtection="1">
      <alignment horizontal="center" vertical="center"/>
    </xf>
    <xf numFmtId="171" fontId="4" fillId="3" borderId="2" xfId="0" applyNumberFormat="1" applyFont="1" applyFill="1" applyBorder="1" applyAlignment="1" applyProtection="1">
      <alignment horizontal="center" vertical="center"/>
    </xf>
    <xf numFmtId="37" fontId="4" fillId="3" borderId="2" xfId="0" applyNumberFormat="1" applyFont="1" applyFill="1" applyBorder="1" applyAlignment="1" applyProtection="1">
      <alignment horizontal="center" vertical="center"/>
    </xf>
    <xf numFmtId="0" fontId="0" fillId="0" borderId="0" xfId="0" applyProtection="1"/>
    <xf numFmtId="0" fontId="0" fillId="0" borderId="0" xfId="0" applyAlignment="1" applyProtection="1"/>
    <xf numFmtId="0" fontId="19" fillId="0" borderId="0" xfId="0" applyNumberFormat="1" applyFont="1" applyFill="1" applyBorder="1" applyAlignment="1" applyProtection="1">
      <alignment vertical="center"/>
    </xf>
    <xf numFmtId="0" fontId="19" fillId="0" borderId="0" xfId="0" applyNumberFormat="1" applyFont="1" applyFill="1" applyBorder="1" applyAlignment="1" applyProtection="1"/>
    <xf numFmtId="0" fontId="0" fillId="0" borderId="0" xfId="0" applyAlignment="1" applyProtection="1">
      <alignment horizontal="center"/>
    </xf>
    <xf numFmtId="166" fontId="19" fillId="0" borderId="2" xfId="0" applyNumberFormat="1" applyFont="1" applyFill="1" applyBorder="1" applyAlignment="1" applyProtection="1">
      <alignment horizontal="center" vertical="center"/>
    </xf>
    <xf numFmtId="166" fontId="19" fillId="0" borderId="2" xfId="0" applyNumberFormat="1" applyFont="1" applyFill="1" applyBorder="1" applyAlignment="1" applyProtection="1">
      <alignment horizontal="center" vertical="center"/>
      <protection locked="0"/>
    </xf>
    <xf numFmtId="166" fontId="4" fillId="0" borderId="6"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vertical="center" wrapText="1"/>
    </xf>
    <xf numFmtId="43" fontId="19" fillId="0" borderId="2" xfId="0" applyNumberFormat="1" applyFont="1" applyFill="1" applyBorder="1" applyAlignment="1" applyProtection="1">
      <alignment horizontal="center" vertical="center"/>
    </xf>
    <xf numFmtId="166" fontId="19" fillId="0" borderId="7" xfId="0" applyNumberFormat="1" applyFont="1" applyFill="1" applyBorder="1" applyAlignment="1" applyProtection="1">
      <alignment horizontal="center" vertical="center"/>
    </xf>
    <xf numFmtId="166" fontId="19" fillId="0" borderId="0" xfId="0" applyNumberFormat="1" applyFont="1" applyFill="1" applyBorder="1" applyAlignment="1" applyProtection="1">
      <alignment horizontal="center" vertical="center"/>
    </xf>
    <xf numFmtId="0" fontId="0" fillId="0" borderId="0" xfId="0" applyFill="1" applyProtection="1"/>
    <xf numFmtId="166" fontId="19" fillId="4" borderId="2" xfId="0" applyNumberFormat="1" applyFont="1" applyFill="1" applyBorder="1" applyAlignment="1" applyProtection="1">
      <alignment horizontal="center" vertical="center"/>
    </xf>
    <xf numFmtId="166" fontId="19" fillId="0" borderId="10" xfId="0" applyNumberFormat="1" applyFont="1" applyFill="1" applyBorder="1" applyAlignment="1" applyProtection="1">
      <alignment horizontal="center" vertical="center"/>
    </xf>
    <xf numFmtId="0" fontId="1" fillId="0" borderId="0" xfId="0" applyFont="1" applyFill="1" applyProtection="1"/>
    <xf numFmtId="0" fontId="32" fillId="0" borderId="0" xfId="0" applyFont="1" applyAlignment="1">
      <alignment horizontal="left" vertical="center"/>
    </xf>
    <xf numFmtId="169" fontId="0" fillId="0" borderId="0" xfId="0" applyNumberFormat="1" applyAlignment="1">
      <alignment horizontal="center" vertical="center"/>
    </xf>
    <xf numFmtId="0" fontId="0" fillId="0" borderId="0" xfId="0" applyAlignment="1">
      <alignment vertical="center"/>
    </xf>
    <xf numFmtId="170" fontId="0" fillId="0" borderId="0" xfId="0" applyNumberFormat="1" applyAlignment="1">
      <alignment horizontal="center" vertical="center"/>
    </xf>
    <xf numFmtId="0" fontId="0" fillId="0" borderId="0" xfId="0" applyAlignment="1" applyProtection="1">
      <alignment wrapText="1"/>
    </xf>
    <xf numFmtId="0" fontId="4" fillId="0" borderId="0" xfId="0" applyNumberFormat="1" applyFont="1" applyFill="1" applyBorder="1" applyAlignment="1" applyProtection="1">
      <alignment vertical="center" wrapText="1"/>
    </xf>
    <xf numFmtId="0" fontId="19" fillId="0" borderId="0" xfId="0" applyNumberFormat="1" applyFont="1" applyFill="1" applyBorder="1" applyAlignment="1" applyProtection="1">
      <alignment wrapText="1"/>
    </xf>
    <xf numFmtId="0" fontId="1" fillId="0" borderId="0" xfId="0" applyFont="1" applyAlignment="1" applyProtection="1">
      <alignment wrapText="1"/>
    </xf>
    <xf numFmtId="0" fontId="0" fillId="0" borderId="0" xfId="0" applyAlignment="1" applyProtection="1">
      <alignment horizontal="center" wrapText="1"/>
    </xf>
    <xf numFmtId="0" fontId="4" fillId="2" borderId="2" xfId="0" applyNumberFormat="1" applyFont="1" applyFill="1" applyBorder="1" applyAlignment="1" applyProtection="1">
      <alignment horizontal="center" vertical="center" wrapText="1"/>
    </xf>
    <xf numFmtId="166" fontId="19" fillId="3" borderId="2" xfId="0" applyNumberFormat="1" applyFont="1" applyFill="1" applyBorder="1" applyAlignment="1" applyProtection="1">
      <alignment horizontal="center" vertical="center" wrapText="1"/>
      <protection locked="0"/>
    </xf>
    <xf numFmtId="0" fontId="19" fillId="3" borderId="2" xfId="0" applyNumberFormat="1" applyFont="1" applyFill="1" applyBorder="1" applyAlignment="1" applyProtection="1">
      <alignment horizontal="center" vertical="center" wrapText="1"/>
      <protection locked="0"/>
    </xf>
    <xf numFmtId="166" fontId="19" fillId="4" borderId="2" xfId="0" applyNumberFormat="1" applyFont="1" applyFill="1" applyBorder="1" applyAlignment="1" applyProtection="1">
      <alignment horizontal="center" vertical="center" wrapText="1"/>
      <protection locked="0"/>
    </xf>
    <xf numFmtId="166" fontId="19" fillId="0" borderId="2" xfId="0" applyNumberFormat="1" applyFont="1" applyFill="1" applyBorder="1" applyAlignment="1" applyProtection="1">
      <alignment horizontal="center" vertical="center" wrapText="1"/>
      <protection locked="0"/>
    </xf>
    <xf numFmtId="166" fontId="19" fillId="0" borderId="2" xfId="0" applyNumberFormat="1" applyFont="1" applyFill="1" applyBorder="1" applyAlignment="1" applyProtection="1">
      <alignment horizontal="center" vertical="center" wrapText="1"/>
    </xf>
    <xf numFmtId="166" fontId="4" fillId="4" borderId="3" xfId="0" applyNumberFormat="1" applyFont="1" applyFill="1" applyBorder="1" applyAlignment="1" applyProtection="1">
      <alignment horizontal="center" vertical="center" wrapText="1"/>
    </xf>
    <xf numFmtId="166" fontId="4" fillId="0" borderId="2" xfId="0" applyNumberFormat="1" applyFont="1" applyFill="1" applyBorder="1" applyAlignment="1" applyProtection="1">
      <alignment horizontal="center" vertical="center" wrapText="1"/>
    </xf>
    <xf numFmtId="166" fontId="4" fillId="0" borderId="6"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wrapText="1"/>
      <protection locked="0"/>
    </xf>
    <xf numFmtId="43" fontId="19" fillId="0" borderId="2" xfId="0" applyNumberFormat="1" applyFont="1" applyFill="1" applyBorder="1" applyAlignment="1" applyProtection="1">
      <alignment horizontal="center" vertical="center" wrapText="1"/>
      <protection locked="0"/>
    </xf>
    <xf numFmtId="0" fontId="4" fillId="3" borderId="2" xfId="0" applyNumberFormat="1" applyFont="1" applyFill="1" applyBorder="1" applyAlignment="1" applyProtection="1">
      <alignment horizontal="center" vertical="center" wrapText="1"/>
      <protection locked="0"/>
    </xf>
    <xf numFmtId="4" fontId="4" fillId="3" borderId="2" xfId="0" applyNumberFormat="1" applyFont="1" applyFill="1" applyBorder="1" applyAlignment="1" applyProtection="1">
      <alignment horizontal="center" vertical="center" wrapText="1"/>
      <protection locked="0"/>
    </xf>
    <xf numFmtId="166" fontId="4" fillId="4"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wrapText="1"/>
    </xf>
    <xf numFmtId="43" fontId="4" fillId="0" borderId="0" xfId="0" applyNumberFormat="1" applyFont="1" applyFill="1" applyBorder="1" applyAlignment="1" applyProtection="1">
      <alignment wrapText="1"/>
    </xf>
    <xf numFmtId="0" fontId="0" fillId="0" borderId="0" xfId="0" applyFill="1" applyAlignment="1" applyProtection="1">
      <alignment wrapText="1"/>
    </xf>
    <xf numFmtId="166" fontId="4" fillId="4" borderId="2" xfId="0" applyNumberFormat="1" applyFont="1" applyFill="1" applyBorder="1" applyAlignment="1" applyProtection="1">
      <alignment horizontal="center" vertical="center"/>
      <protection locked="0"/>
    </xf>
    <xf numFmtId="0" fontId="19" fillId="0" borderId="2" xfId="0" applyNumberFormat="1" applyFont="1" applyFill="1" applyBorder="1" applyAlignment="1" applyProtection="1">
      <alignment horizontal="center" vertical="center"/>
    </xf>
    <xf numFmtId="0" fontId="4" fillId="7" borderId="2" xfId="0" applyNumberFormat="1" applyFont="1" applyFill="1" applyBorder="1" applyAlignment="1" applyProtection="1">
      <alignment horizontal="center" vertical="center"/>
    </xf>
    <xf numFmtId="166" fontId="4" fillId="5" borderId="2" xfId="0" applyNumberFormat="1" applyFont="1" applyFill="1" applyBorder="1" applyAlignment="1" applyProtection="1">
      <alignment horizontal="center" vertical="center"/>
    </xf>
    <xf numFmtId="0" fontId="4" fillId="5" borderId="2" xfId="0" applyNumberFormat="1" applyFont="1" applyFill="1" applyBorder="1" applyAlignment="1" applyProtection="1">
      <alignment horizontal="center" vertical="center"/>
    </xf>
    <xf numFmtId="166" fontId="4" fillId="8" borderId="2" xfId="0" applyNumberFormat="1"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5" xfId="0" applyFont="1" applyBorder="1" applyProtection="1"/>
    <xf numFmtId="0" fontId="19" fillId="3" borderId="8" xfId="0" applyNumberFormat="1" applyFont="1" applyFill="1" applyBorder="1" applyAlignment="1" applyProtection="1">
      <alignment horizontal="center" vertical="center"/>
    </xf>
    <xf numFmtId="166" fontId="19" fillId="3" borderId="8" xfId="0" applyNumberFormat="1" applyFont="1" applyFill="1" applyBorder="1" applyAlignment="1" applyProtection="1">
      <alignment horizontal="center" vertical="center"/>
    </xf>
    <xf numFmtId="0" fontId="33" fillId="0" borderId="11" xfId="0" applyFont="1" applyBorder="1" applyAlignment="1">
      <alignment vertical="center" wrapText="1"/>
    </xf>
    <xf numFmtId="0" fontId="33" fillId="0" borderId="0" xfId="0" applyFont="1" applyAlignment="1">
      <alignment horizontal="justify" vertical="top"/>
    </xf>
    <xf numFmtId="43" fontId="4" fillId="0" borderId="2" xfId="0" applyNumberFormat="1" applyFont="1" applyFill="1" applyBorder="1" applyAlignment="1" applyProtection="1">
      <alignment horizontal="center" vertical="center"/>
    </xf>
    <xf numFmtId="0" fontId="9" fillId="3" borderId="6" xfId="0" applyNumberFormat="1" applyFont="1" applyFill="1" applyBorder="1" applyAlignment="1" applyProtection="1">
      <alignment horizontal="justify" vertical="center" wrapText="1"/>
    </xf>
    <xf numFmtId="166" fontId="9" fillId="0" borderId="3" xfId="0" applyNumberFormat="1" applyFont="1" applyFill="1" applyBorder="1" applyAlignment="1" applyProtection="1">
      <alignment horizontal="left" vertical="center" wrapText="1"/>
      <protection locked="0"/>
    </xf>
    <xf numFmtId="0" fontId="9" fillId="3" borderId="2" xfId="0" applyNumberFormat="1" applyFont="1" applyFill="1" applyBorder="1" applyAlignment="1" applyProtection="1">
      <alignment horizontal="center" vertical="center" wrapText="1"/>
    </xf>
    <xf numFmtId="0" fontId="31" fillId="0" borderId="0" xfId="0" applyFont="1" applyAlignment="1"/>
    <xf numFmtId="166" fontId="4" fillId="0" borderId="2" xfId="0" applyNumberFormat="1" applyFont="1" applyFill="1" applyBorder="1" applyAlignment="1" applyProtection="1">
      <alignment horizontal="left" vertical="center"/>
      <protection locked="0"/>
    </xf>
    <xf numFmtId="0" fontId="4" fillId="4" borderId="2" xfId="0" applyNumberFormat="1" applyFont="1" applyFill="1" applyBorder="1" applyAlignment="1" applyProtection="1"/>
    <xf numFmtId="0" fontId="31" fillId="0" borderId="0" xfId="0" applyNumberFormat="1" applyFont="1" applyFill="1" applyBorder="1" applyAlignment="1" applyProtection="1">
      <alignment vertical="center"/>
    </xf>
    <xf numFmtId="166" fontId="4" fillId="0" borderId="3" xfId="0" applyNumberFormat="1" applyFont="1" applyFill="1" applyBorder="1" applyAlignment="1" applyProtection="1">
      <alignment horizontal="left" vertical="center"/>
      <protection locked="0"/>
    </xf>
    <xf numFmtId="0" fontId="4" fillId="3" borderId="2"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horizontal="center" vertical="center"/>
      <protection locked="0"/>
    </xf>
    <xf numFmtId="43" fontId="4" fillId="0" borderId="3"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protection locked="0"/>
    </xf>
    <xf numFmtId="166" fontId="4" fillId="4" borderId="2" xfId="0" applyNumberFormat="1" applyFont="1" applyFill="1" applyBorder="1" applyAlignment="1" applyProtection="1">
      <alignment horizontal="center" vertical="center" wrapText="1"/>
      <protection locked="0"/>
    </xf>
    <xf numFmtId="43" fontId="4" fillId="0" borderId="2" xfId="0" applyNumberFormat="1" applyFont="1" applyFill="1" applyBorder="1" applyAlignment="1" applyProtection="1">
      <alignment horizontal="center" vertical="center"/>
      <protection locked="0"/>
    </xf>
    <xf numFmtId="164" fontId="4" fillId="3" borderId="2" xfId="0" applyNumberFormat="1" applyFont="1" applyFill="1" applyBorder="1" applyAlignment="1" applyProtection="1">
      <alignment horizontal="center" vertical="center"/>
      <protection locked="0"/>
    </xf>
    <xf numFmtId="4" fontId="4" fillId="3" borderId="2" xfId="0" applyNumberFormat="1" applyFont="1" applyFill="1" applyBorder="1" applyAlignment="1" applyProtection="1">
      <alignment horizontal="center" vertical="center"/>
      <protection locked="0"/>
    </xf>
    <xf numFmtId="166" fontId="4" fillId="0" borderId="3" xfId="0" applyNumberFormat="1" applyFont="1" applyFill="1" applyBorder="1" applyAlignment="1" applyProtection="1">
      <alignment horizontal="left" vertical="center" wrapText="1"/>
    </xf>
    <xf numFmtId="0" fontId="4" fillId="3" borderId="2" xfId="4" applyNumberFormat="1" applyFont="1" applyFill="1" applyBorder="1" applyAlignment="1" applyProtection="1">
      <alignment horizontal="center" vertical="center"/>
      <protection locked="0"/>
    </xf>
    <xf numFmtId="166" fontId="4" fillId="0" borderId="3" xfId="0" applyNumberFormat="1" applyFont="1" applyFill="1" applyBorder="1" applyAlignment="1" applyProtection="1">
      <alignment horizontal="center" vertical="center" wrapText="1"/>
    </xf>
    <xf numFmtId="0" fontId="15" fillId="0" borderId="0" xfId="0" applyFont="1" applyProtection="1"/>
    <xf numFmtId="166" fontId="15" fillId="3" borderId="2" xfId="0" applyNumberFormat="1" applyFont="1" applyFill="1" applyBorder="1" applyAlignment="1" applyProtection="1">
      <alignment horizontal="center" vertical="center"/>
    </xf>
    <xf numFmtId="0" fontId="15" fillId="3" borderId="2" xfId="0" applyNumberFormat="1" applyFont="1" applyFill="1" applyBorder="1" applyAlignment="1" applyProtection="1">
      <alignment horizontal="center" vertical="center"/>
    </xf>
    <xf numFmtId="166"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xf>
    <xf numFmtId="165" fontId="4" fillId="0" borderId="0" xfId="0" applyNumberFormat="1" applyFont="1" applyFill="1" applyBorder="1" applyAlignment="1" applyProtection="1"/>
    <xf numFmtId="0" fontId="4" fillId="0" borderId="2" xfId="0" applyFont="1" applyBorder="1" applyAlignment="1">
      <alignment vertical="top" wrapText="1"/>
    </xf>
    <xf numFmtId="0" fontId="4" fillId="0" borderId="2" xfId="0" applyFont="1" applyBorder="1" applyAlignment="1">
      <alignment horizontal="left" vertical="top" wrapText="1"/>
    </xf>
    <xf numFmtId="0" fontId="4" fillId="0" borderId="2" xfId="0" applyFont="1" applyBorder="1" applyAlignment="1">
      <alignment wrapText="1"/>
    </xf>
    <xf numFmtId="0" fontId="4" fillId="9" borderId="18" xfId="0" applyFont="1" applyFill="1" applyBorder="1" applyAlignment="1">
      <alignment horizontal="center" vertical="center"/>
    </xf>
    <xf numFmtId="166" fontId="4" fillId="0" borderId="12" xfId="0" applyNumberFormat="1" applyFont="1" applyFill="1" applyBorder="1" applyAlignment="1" applyProtection="1">
      <alignment horizontal="center" vertical="center"/>
    </xf>
    <xf numFmtId="0" fontId="4" fillId="0" borderId="18" xfId="0" applyFont="1" applyBorder="1" applyAlignment="1">
      <alignment horizontal="center" vertical="center"/>
    </xf>
    <xf numFmtId="0" fontId="4" fillId="3" borderId="12" xfId="0" applyNumberFormat="1" applyFont="1" applyFill="1" applyBorder="1" applyAlignment="1" applyProtection="1">
      <alignment horizontal="center" vertical="center"/>
    </xf>
    <xf numFmtId="166" fontId="4" fillId="3" borderId="12" xfId="0" applyNumberFormat="1" applyFont="1" applyFill="1" applyBorder="1" applyAlignment="1" applyProtection="1">
      <alignment horizontal="center" vertical="center"/>
    </xf>
    <xf numFmtId="166" fontId="4" fillId="0" borderId="12" xfId="0" applyNumberFormat="1" applyFont="1" applyFill="1" applyBorder="1" applyAlignment="1" applyProtection="1">
      <alignment horizontal="center" vertical="center"/>
      <protection locked="0"/>
    </xf>
    <xf numFmtId="0" fontId="34" fillId="0" borderId="0" xfId="0" applyFont="1" applyAlignment="1">
      <alignment vertical="center"/>
    </xf>
    <xf numFmtId="0" fontId="4" fillId="10" borderId="3" xfId="0" applyFont="1" applyFill="1" applyBorder="1" applyAlignment="1">
      <alignment horizontal="center" vertical="center"/>
    </xf>
    <xf numFmtId="0" fontId="8" fillId="0" borderId="0" xfId="0" applyFont="1" applyAlignment="1" applyProtection="1">
      <alignment horizontal="left"/>
    </xf>
    <xf numFmtId="0" fontId="24" fillId="0" borderId="0" xfId="0" applyFont="1" applyFill="1"/>
    <xf numFmtId="0" fontId="23" fillId="0" borderId="0" xfId="0" applyFont="1"/>
    <xf numFmtId="166" fontId="4" fillId="4" borderId="2" xfId="0" applyNumberFormat="1" applyFont="1" applyFill="1" applyBorder="1" applyAlignment="1" applyProtection="1">
      <alignment horizontal="center" vertical="center"/>
    </xf>
    <xf numFmtId="0" fontId="26" fillId="0" borderId="2" xfId="0" applyNumberFormat="1" applyFont="1" applyFill="1" applyBorder="1" applyAlignment="1" applyProtection="1">
      <alignment horizontal="center"/>
      <protection locked="0"/>
    </xf>
    <xf numFmtId="0" fontId="25" fillId="0" borderId="2" xfId="0" applyNumberFormat="1" applyFont="1" applyBorder="1" applyAlignment="1" applyProtection="1">
      <alignment horizontal="left"/>
      <protection locked="0"/>
    </xf>
    <xf numFmtId="1" fontId="25" fillId="0" borderId="2" xfId="0" applyNumberFormat="1" applyFont="1" applyBorder="1" applyAlignment="1" applyProtection="1">
      <alignment horizontal="right"/>
      <protection locked="0"/>
    </xf>
    <xf numFmtId="0" fontId="27" fillId="0" borderId="0" xfId="0" applyFont="1" applyFill="1"/>
    <xf numFmtId="0" fontId="26" fillId="0" borderId="2" xfId="0" applyNumberFormat="1" applyFont="1" applyBorder="1" applyAlignment="1" applyProtection="1">
      <alignment horizontal="center"/>
      <protection locked="0"/>
    </xf>
    <xf numFmtId="3" fontId="26" fillId="0" borderId="0" xfId="0" applyNumberFormat="1" applyFont="1" applyFill="1"/>
    <xf numFmtId="3" fontId="4" fillId="3" borderId="2" xfId="0" applyNumberFormat="1" applyFont="1" applyFill="1" applyBorder="1" applyAlignment="1" applyProtection="1">
      <alignment horizontal="center" vertical="center"/>
    </xf>
    <xf numFmtId="0" fontId="25" fillId="0" borderId="0" xfId="0" applyNumberFormat="1" applyFont="1" applyAlignment="1" applyProtection="1">
      <alignment horizontal="left"/>
      <protection locked="0"/>
    </xf>
    <xf numFmtId="166" fontId="8" fillId="0" borderId="3" xfId="0" applyNumberFormat="1" applyFont="1" applyFill="1" applyBorder="1" applyAlignment="1" applyProtection="1">
      <alignment horizontal="left" vertical="center" wrapText="1"/>
      <protection locked="0"/>
    </xf>
    <xf numFmtId="166" fontId="4" fillId="0" borderId="3" xfId="0" applyNumberFormat="1" applyFont="1" applyFill="1" applyBorder="1" applyAlignment="1" applyProtection="1">
      <alignment horizontal="justify" vertical="justify" wrapText="1"/>
      <protection locked="0"/>
    </xf>
    <xf numFmtId="0" fontId="4" fillId="0" borderId="2" xfId="0" applyFont="1" applyBorder="1" applyAlignment="1">
      <alignment horizontal="center" vertical="center"/>
    </xf>
    <xf numFmtId="166" fontId="4" fillId="0" borderId="2" xfId="5" applyNumberFormat="1" applyFont="1" applyFill="1" applyBorder="1" applyAlignment="1" applyProtection="1">
      <alignment horizontal="center" vertical="center"/>
    </xf>
    <xf numFmtId="166" fontId="4" fillId="0" borderId="1" xfId="5" applyNumberFormat="1" applyFont="1" applyFill="1" applyBorder="1" applyAlignment="1" applyProtection="1">
      <alignment horizontal="center" vertical="center"/>
    </xf>
    <xf numFmtId="0" fontId="4" fillId="0" borderId="19" xfId="5" applyFont="1" applyBorder="1" applyAlignment="1">
      <alignment horizontal="center" vertical="center"/>
    </xf>
    <xf numFmtId="166" fontId="28" fillId="0" borderId="20" xfId="0" applyNumberFormat="1" applyFont="1" applyBorder="1" applyAlignment="1">
      <alignment horizontal="center" vertical="center"/>
    </xf>
    <xf numFmtId="166" fontId="28" fillId="0" borderId="21" xfId="0" applyNumberFormat="1" applyFont="1" applyBorder="1" applyAlignment="1">
      <alignment horizontal="left" vertical="center" wrapText="1"/>
    </xf>
    <xf numFmtId="166" fontId="28" fillId="0" borderId="22" xfId="0" applyNumberFormat="1" applyFont="1" applyBorder="1" applyAlignment="1">
      <alignment horizontal="left" vertical="center" wrapText="1"/>
    </xf>
    <xf numFmtId="166" fontId="28" fillId="0" borderId="21" xfId="0" applyNumberFormat="1" applyFont="1" applyBorder="1" applyAlignment="1">
      <alignment horizontal="center" vertical="center"/>
    </xf>
    <xf numFmtId="166" fontId="28" fillId="0" borderId="21" xfId="0" applyNumberFormat="1" applyFont="1" applyBorder="1" applyAlignment="1">
      <alignment horizontal="center" vertical="center" wrapText="1"/>
    </xf>
    <xf numFmtId="0" fontId="15" fillId="0" borderId="2" xfId="9" applyNumberFormat="1" applyFont="1" applyFill="1" applyBorder="1" applyAlignment="1" applyProtection="1">
      <alignment horizontal="center" vertical="center"/>
    </xf>
    <xf numFmtId="0" fontId="0" fillId="0" borderId="0" xfId="0"/>
    <xf numFmtId="0" fontId="5" fillId="2" borderId="2" xfId="0" applyNumberFormat="1" applyFont="1" applyFill="1" applyBorder="1" applyAlignment="1" applyProtection="1">
      <alignment horizontal="center" vertical="center"/>
    </xf>
    <xf numFmtId="0" fontId="4" fillId="2" borderId="2" xfId="0" applyNumberFormat="1" applyFont="1" applyFill="1" applyBorder="1" applyAlignment="1" applyProtection="1">
      <alignment horizontal="center" vertical="center"/>
    </xf>
    <xf numFmtId="166" fontId="4" fillId="0" borderId="2" xfId="0" applyNumberFormat="1" applyFont="1" applyFill="1" applyBorder="1" applyAlignment="1" applyProtection="1">
      <alignment horizontal="center" vertical="center"/>
    </xf>
    <xf numFmtId="0" fontId="8" fillId="0" borderId="0" xfId="0" applyFont="1" applyProtection="1"/>
    <xf numFmtId="0"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8" fillId="0" borderId="0" xfId="0" applyFont="1" applyFill="1" applyProtection="1"/>
    <xf numFmtId="0" fontId="5" fillId="2" borderId="4" xfId="0" applyNumberFormat="1" applyFont="1" applyFill="1" applyBorder="1" applyAlignment="1" applyProtection="1">
      <alignment horizontal="center" vertical="center" wrapText="1"/>
    </xf>
    <xf numFmtId="166" fontId="4" fillId="3" borderId="2" xfId="0" applyNumberFormat="1" applyFont="1" applyFill="1" applyBorder="1" applyAlignment="1" applyProtection="1">
      <alignment horizontal="center" vertical="center"/>
      <protection locked="0"/>
    </xf>
    <xf numFmtId="0" fontId="4" fillId="3" borderId="2" xfId="0" applyNumberFormat="1" applyFont="1" applyFill="1" applyBorder="1" applyAlignment="1" applyProtection="1">
      <alignment horizontal="center" vertical="center"/>
    </xf>
    <xf numFmtId="43" fontId="4" fillId="0" borderId="0" xfId="0" applyNumberFormat="1" applyFont="1" applyFill="1" applyBorder="1" applyAlignment="1" applyProtection="1"/>
    <xf numFmtId="0" fontId="3" fillId="0" borderId="0" xfId="0" applyNumberFormat="1" applyFont="1" applyFill="1" applyBorder="1" applyAlignment="1" applyProtection="1"/>
    <xf numFmtId="0" fontId="4" fillId="3" borderId="2" xfId="0" applyNumberFormat="1" applyFont="1" applyFill="1" applyBorder="1" applyAlignment="1" applyProtection="1">
      <alignment horizontal="center" vertical="center"/>
      <protection locked="0"/>
    </xf>
    <xf numFmtId="166" fontId="4" fillId="4" borderId="2" xfId="0" applyNumberFormat="1" applyFont="1" applyFill="1" applyBorder="1" applyAlignment="1" applyProtection="1">
      <alignment horizontal="center" vertical="center"/>
    </xf>
    <xf numFmtId="166" fontId="4" fillId="4" borderId="3"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protection locked="0"/>
    </xf>
    <xf numFmtId="166" fontId="4" fillId="4" borderId="2" xfId="0" applyNumberFormat="1" applyFont="1" applyFill="1" applyBorder="1" applyAlignment="1" applyProtection="1">
      <alignment horizontal="center" vertical="center"/>
      <protection locked="0"/>
    </xf>
    <xf numFmtId="166" fontId="4" fillId="0" borderId="2" xfId="0" applyNumberFormat="1" applyFont="1" applyFill="1" applyBorder="1" applyAlignment="1" applyProtection="1">
      <alignment horizontal="center" vertical="center"/>
      <protection locked="0"/>
    </xf>
    <xf numFmtId="166" fontId="4" fillId="0" borderId="3" xfId="0" applyNumberFormat="1" applyFont="1" applyFill="1" applyBorder="1" applyAlignment="1" applyProtection="1">
      <alignment horizontal="center" vertical="center" wrapText="1"/>
    </xf>
    <xf numFmtId="166" fontId="4" fillId="0" borderId="2" xfId="0" applyNumberFormat="1" applyFont="1" applyFill="1" applyBorder="1" applyAlignment="1" applyProtection="1">
      <alignment horizontal="center" vertical="center" wrapText="1"/>
    </xf>
    <xf numFmtId="166" fontId="4" fillId="0" borderId="3" xfId="0" applyNumberFormat="1" applyFont="1" applyFill="1" applyBorder="1" applyAlignment="1" applyProtection="1">
      <alignment horizontal="left" vertical="center" wrapText="1"/>
    </xf>
    <xf numFmtId="0" fontId="8" fillId="0" borderId="0" xfId="0" applyFont="1" applyAlignment="1" applyProtection="1">
      <alignment horizontal="center"/>
    </xf>
    <xf numFmtId="4" fontId="4" fillId="3" borderId="2"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center" vertical="center"/>
    </xf>
    <xf numFmtId="0" fontId="30" fillId="0" borderId="0" xfId="0" applyFont="1" applyAlignment="1">
      <alignment horizontal="left" vertical="center"/>
    </xf>
    <xf numFmtId="0" fontId="31" fillId="0" borderId="0" xfId="0" applyFont="1" applyAlignment="1">
      <alignment vertical="center"/>
    </xf>
    <xf numFmtId="172" fontId="8"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9" fontId="8" fillId="0" borderId="2" xfId="6" applyNumberFormat="1" applyFont="1" applyFill="1" applyBorder="1" applyAlignment="1" applyProtection="1">
      <alignment horizontal="center" vertical="center"/>
    </xf>
    <xf numFmtId="169" fontId="31" fillId="0" borderId="0" xfId="0" applyNumberFormat="1" applyFont="1" applyAlignment="1">
      <alignment horizontal="left" vertical="center"/>
    </xf>
    <xf numFmtId="170" fontId="31" fillId="0" borderId="0" xfId="0" applyNumberFormat="1" applyFont="1" applyAlignment="1">
      <alignment horizontal="left" vertical="center"/>
    </xf>
    <xf numFmtId="9" fontId="4" fillId="3" borderId="2" xfId="0" applyNumberFormat="1" applyFont="1" applyFill="1" applyBorder="1" applyAlignment="1" applyProtection="1">
      <alignment horizontal="center" vertical="center"/>
      <protection locked="0"/>
    </xf>
    <xf numFmtId="43" fontId="4" fillId="0" borderId="3" xfId="1" applyFont="1" applyFill="1" applyBorder="1" applyAlignment="1" applyProtection="1">
      <alignment horizontal="center" vertical="center"/>
    </xf>
    <xf numFmtId="0" fontId="11" fillId="0" borderId="0" xfId="0" applyNumberFormat="1" applyFont="1" applyFill="1" applyBorder="1" applyAlignment="1" applyProtection="1"/>
    <xf numFmtId="0" fontId="8" fillId="0" borderId="0" xfId="0" applyNumberFormat="1" applyFont="1" applyFill="1" applyBorder="1" applyAlignment="1" applyProtection="1"/>
    <xf numFmtId="0" fontId="11" fillId="0" borderId="0" xfId="0" applyNumberFormat="1" applyFont="1" applyFill="1" applyBorder="1" applyAlignment="1" applyProtection="1">
      <alignment horizontal="left" vertical="center"/>
    </xf>
    <xf numFmtId="0" fontId="36" fillId="0" borderId="0" xfId="0" applyNumberFormat="1" applyFont="1" applyFill="1" applyBorder="1" applyAlignment="1" applyProtection="1">
      <alignment horizontal="left" vertical="center"/>
    </xf>
    <xf numFmtId="0" fontId="8" fillId="0" borderId="0" xfId="0" applyFont="1" applyAlignment="1" applyProtection="1">
      <alignment horizontal="left" vertical="center"/>
    </xf>
    <xf numFmtId="0" fontId="5" fillId="2" borderId="3" xfId="0" applyNumberFormat="1" applyFont="1" applyFill="1" applyBorder="1" applyAlignment="1" applyProtection="1">
      <alignment horizontal="center" vertical="center"/>
    </xf>
    <xf numFmtId="166" fontId="4" fillId="3" borderId="6" xfId="0" applyNumberFormat="1" applyFont="1" applyFill="1" applyBorder="1" applyAlignment="1" applyProtection="1">
      <alignment horizontal="center" vertical="center"/>
    </xf>
    <xf numFmtId="0" fontId="8" fillId="4" borderId="2" xfId="0" applyFont="1" applyFill="1" applyBorder="1" applyAlignment="1">
      <alignment vertical="center" wrapText="1"/>
    </xf>
    <xf numFmtId="0" fontId="8" fillId="4" borderId="2" xfId="0" applyFont="1" applyFill="1" applyBorder="1" applyAlignment="1">
      <alignment horizontal="left" vertical="center" wrapText="1"/>
    </xf>
    <xf numFmtId="9" fontId="8" fillId="4" borderId="2" xfId="6" applyNumberFormat="1" applyFont="1" applyFill="1" applyBorder="1" applyAlignment="1" applyProtection="1">
      <alignment horizontal="center" vertical="center"/>
    </xf>
    <xf numFmtId="166" fontId="4" fillId="11"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166" fontId="4" fillId="11" borderId="3" xfId="0" applyNumberFormat="1" applyFont="1" applyFill="1" applyBorder="1" applyAlignment="1" applyProtection="1">
      <alignment horizontal="center" vertical="center"/>
    </xf>
    <xf numFmtId="0" fontId="4" fillId="3" borderId="4" xfId="0" applyNumberFormat="1" applyFont="1" applyFill="1" applyBorder="1" applyAlignment="1" applyProtection="1">
      <alignment horizontal="center" vertical="center"/>
    </xf>
    <xf numFmtId="166" fontId="4" fillId="3" borderId="34" xfId="10" applyNumberFormat="1" applyFont="1" applyFill="1" applyBorder="1" applyAlignment="1" applyProtection="1">
      <alignment horizontal="center" vertical="center"/>
    </xf>
    <xf numFmtId="166" fontId="4" fillId="0" borderId="34" xfId="10" applyNumberFormat="1" applyFont="1" applyFill="1" applyBorder="1" applyAlignment="1" applyProtection="1">
      <alignment horizontal="center" vertical="center"/>
    </xf>
    <xf numFmtId="166" fontId="4" fillId="0" borderId="35" xfId="0" applyNumberFormat="1" applyFont="1" applyFill="1" applyBorder="1" applyAlignment="1" applyProtection="1">
      <alignment horizontal="center" vertical="center" wrapText="1"/>
      <protection locked="0"/>
    </xf>
    <xf numFmtId="166" fontId="4" fillId="0" borderId="35" xfId="0" applyNumberFormat="1" applyFont="1" applyFill="1" applyBorder="1" applyAlignment="1" applyProtection="1">
      <alignment horizontal="left" vertical="center" wrapText="1"/>
      <protection locked="0"/>
    </xf>
    <xf numFmtId="166" fontId="4" fillId="0" borderId="35" xfId="10" applyNumberFormat="1" applyFont="1" applyFill="1" applyBorder="1" applyAlignment="1" applyProtection="1">
      <alignment horizontal="left" vertical="center"/>
      <protection locked="0"/>
    </xf>
    <xf numFmtId="166" fontId="4" fillId="3" borderId="34" xfId="0" applyNumberFormat="1" applyFont="1" applyFill="1" applyBorder="1" applyAlignment="1" applyProtection="1">
      <alignment horizontal="center" vertical="center"/>
    </xf>
    <xf numFmtId="166" fontId="4" fillId="0" borderId="34" xfId="0" applyNumberFormat="1" applyFont="1" applyFill="1" applyBorder="1" applyAlignment="1" applyProtection="1">
      <alignment horizontal="center" vertical="center"/>
    </xf>
    <xf numFmtId="166" fontId="4" fillId="3" borderId="35" xfId="0" applyNumberFormat="1" applyFont="1" applyFill="1" applyBorder="1" applyAlignment="1" applyProtection="1">
      <alignment horizontal="center" vertical="center"/>
    </xf>
    <xf numFmtId="166" fontId="4" fillId="0" borderId="35" xfId="0" applyNumberFormat="1" applyFont="1" applyFill="1" applyBorder="1" applyAlignment="1" applyProtection="1">
      <alignment horizontal="justify" vertical="center"/>
      <protection locked="0"/>
    </xf>
    <xf numFmtId="166" fontId="4" fillId="0" borderId="35" xfId="0" applyNumberFormat="1" applyFont="1" applyFill="1" applyBorder="1" applyAlignment="1" applyProtection="1">
      <alignment horizontal="center" vertical="center"/>
      <protection locked="0"/>
    </xf>
    <xf numFmtId="166" fontId="4" fillId="0" borderId="35" xfId="0" applyNumberFormat="1" applyFont="1" applyFill="1" applyBorder="1" applyAlignment="1" applyProtection="1">
      <alignment horizontal="justify" vertical="top"/>
      <protection locked="0"/>
    </xf>
    <xf numFmtId="166" fontId="4" fillId="0" borderId="34" xfId="0" applyNumberFormat="1" applyFont="1" applyFill="1" applyBorder="1" applyAlignment="1" applyProtection="1">
      <alignment horizontal="center" vertical="center"/>
      <protection locked="0"/>
    </xf>
    <xf numFmtId="166" fontId="4" fillId="5" borderId="34" xfId="0" applyNumberFormat="1" applyFont="1" applyFill="1" applyBorder="1" applyAlignment="1" applyProtection="1">
      <alignment horizontal="center" vertical="center"/>
    </xf>
    <xf numFmtId="0" fontId="8" fillId="0" borderId="34" xfId="0" applyFont="1" applyBorder="1" applyAlignment="1" applyProtection="1">
      <alignment vertical="justify"/>
    </xf>
    <xf numFmtId="0" fontId="8" fillId="0" borderId="34" xfId="0" applyFont="1" applyFill="1" applyBorder="1" applyAlignment="1" applyProtection="1">
      <alignment vertical="justify"/>
    </xf>
    <xf numFmtId="166" fontId="4" fillId="0" borderId="34" xfId="0" applyNumberFormat="1" applyFont="1" applyFill="1" applyBorder="1" applyAlignment="1" applyProtection="1">
      <alignment horizontal="justify" vertical="top"/>
      <protection locked="0"/>
    </xf>
    <xf numFmtId="0" fontId="4" fillId="3" borderId="34" xfId="0" applyNumberFormat="1" applyFont="1" applyFill="1" applyBorder="1" applyAlignment="1" applyProtection="1">
      <alignment horizontal="center" vertical="center"/>
    </xf>
    <xf numFmtId="166" fontId="4" fillId="3" borderId="36" xfId="0" applyNumberFormat="1" applyFont="1" applyFill="1" applyBorder="1" applyAlignment="1" applyProtection="1">
      <alignment horizontal="center" vertical="center"/>
    </xf>
    <xf numFmtId="166" fontId="4" fillId="0" borderId="36" xfId="0" applyNumberFormat="1" applyFont="1" applyFill="1" applyBorder="1" applyAlignment="1" applyProtection="1">
      <alignment horizontal="center" vertical="center"/>
    </xf>
    <xf numFmtId="166" fontId="4" fillId="4" borderId="37" xfId="0" applyNumberFormat="1" applyFont="1" applyFill="1" applyBorder="1" applyAlignment="1" applyProtection="1">
      <alignment horizontal="center" vertical="center"/>
    </xf>
    <xf numFmtId="166" fontId="4" fillId="0" borderId="37" xfId="0" applyNumberFormat="1" applyFont="1" applyFill="1" applyBorder="1" applyAlignment="1" applyProtection="1">
      <alignment horizontal="center" vertical="center"/>
    </xf>
    <xf numFmtId="166" fontId="9" fillId="0" borderId="37" xfId="0" applyNumberFormat="1" applyFont="1" applyFill="1" applyBorder="1" applyAlignment="1" applyProtection="1">
      <alignment horizontal="left" vertical="center" wrapText="1"/>
      <protection locked="0"/>
    </xf>
    <xf numFmtId="166" fontId="4" fillId="3" borderId="37" xfId="0" applyNumberFormat="1" applyFont="1" applyFill="1" applyBorder="1" applyAlignment="1" applyProtection="1">
      <alignment horizontal="center" vertical="center"/>
    </xf>
    <xf numFmtId="166" fontId="4" fillId="0" borderId="38" xfId="0" applyNumberFormat="1" applyFont="1" applyFill="1" applyBorder="1" applyAlignment="1" applyProtection="1">
      <alignment horizontal="center" vertical="center" wrapText="1"/>
      <protection locked="0"/>
    </xf>
    <xf numFmtId="166" fontId="4" fillId="0" borderId="38" xfId="0" applyNumberFormat="1" applyFont="1" applyFill="1" applyBorder="1" applyAlignment="1" applyProtection="1">
      <alignment horizontal="left" vertical="center" wrapText="1"/>
      <protection locked="0"/>
    </xf>
    <xf numFmtId="0" fontId="4" fillId="0" borderId="37" xfId="0" applyFont="1" applyBorder="1" applyAlignment="1">
      <alignment horizontal="center" vertical="center"/>
    </xf>
    <xf numFmtId="166" fontId="4" fillId="0" borderId="37" xfId="0" applyNumberFormat="1" applyFont="1" applyFill="1" applyBorder="1" applyAlignment="1" applyProtection="1">
      <alignment horizontal="left" vertical="center" wrapText="1"/>
      <protection locked="0"/>
    </xf>
    <xf numFmtId="166" fontId="4" fillId="3" borderId="39" xfId="0" applyNumberFormat="1" applyFont="1" applyFill="1" applyBorder="1" applyAlignment="1" applyProtection="1">
      <alignment horizontal="center" vertical="center"/>
    </xf>
    <xf numFmtId="166" fontId="4" fillId="0" borderId="39" xfId="0" applyNumberFormat="1" applyFont="1" applyFill="1" applyBorder="1" applyAlignment="1" applyProtection="1">
      <alignment horizontal="center" vertical="center"/>
    </xf>
    <xf numFmtId="166" fontId="4" fillId="0" borderId="38" xfId="0" applyNumberFormat="1" applyFont="1" applyFill="1" applyBorder="1" applyAlignment="1" applyProtection="1">
      <alignment vertical="center" wrapText="1"/>
      <protection locked="0"/>
    </xf>
    <xf numFmtId="166" fontId="19" fillId="3" borderId="38" xfId="0" applyNumberFormat="1" applyFont="1" applyFill="1" applyBorder="1" applyAlignment="1" applyProtection="1">
      <alignment horizontal="center" vertical="center"/>
    </xf>
    <xf numFmtId="166" fontId="4" fillId="0" borderId="39" xfId="0" applyNumberFormat="1" applyFont="1" applyFill="1" applyBorder="1" applyAlignment="1" applyProtection="1">
      <alignment horizontal="center" vertical="center"/>
      <protection locked="0"/>
    </xf>
    <xf numFmtId="166" fontId="19" fillId="3" borderId="37" xfId="0" applyNumberFormat="1" applyFont="1" applyFill="1" applyBorder="1" applyAlignment="1" applyProtection="1">
      <alignment horizontal="center" vertical="center"/>
    </xf>
    <xf numFmtId="166" fontId="4" fillId="12" borderId="39" xfId="0" applyNumberFormat="1" applyFont="1" applyFill="1" applyBorder="1" applyAlignment="1" applyProtection="1">
      <alignment horizontal="center" vertical="center"/>
    </xf>
    <xf numFmtId="166" fontId="19" fillId="0" borderId="37" xfId="0" applyNumberFormat="1" applyFont="1" applyFill="1" applyBorder="1" applyAlignment="1" applyProtection="1">
      <alignment horizontal="center" vertical="center"/>
    </xf>
    <xf numFmtId="166" fontId="4" fillId="0" borderId="38" xfId="0" applyNumberFormat="1" applyFont="1" applyFill="1" applyBorder="1" applyAlignment="1" applyProtection="1">
      <alignment horizontal="center" vertical="center"/>
      <protection locked="0"/>
    </xf>
    <xf numFmtId="1" fontId="4" fillId="3" borderId="37" xfId="0" applyNumberFormat="1" applyFont="1" applyFill="1" applyBorder="1" applyAlignment="1" applyProtection="1">
      <alignment horizontal="center" vertical="center"/>
    </xf>
    <xf numFmtId="1" fontId="4" fillId="0" borderId="37" xfId="0" applyNumberFormat="1" applyFont="1" applyFill="1" applyBorder="1" applyAlignment="1" applyProtection="1">
      <alignment horizontal="center" vertical="center"/>
    </xf>
    <xf numFmtId="1" fontId="4" fillId="0" borderId="37" xfId="1" applyNumberFormat="1" applyFont="1" applyFill="1" applyBorder="1" applyAlignment="1" applyProtection="1">
      <alignment horizontal="center" vertical="center"/>
      <protection locked="0"/>
    </xf>
    <xf numFmtId="1" fontId="4" fillId="0" borderId="37" xfId="0" applyNumberFormat="1" applyFont="1" applyFill="1" applyBorder="1" applyAlignment="1" applyProtection="1">
      <alignment horizontal="left" vertical="center" wrapText="1"/>
      <protection locked="0"/>
    </xf>
    <xf numFmtId="0" fontId="4" fillId="0" borderId="38" xfId="0" applyFont="1" applyBorder="1" applyAlignment="1">
      <alignment horizontal="left" vertical="center" wrapText="1"/>
    </xf>
    <xf numFmtId="0" fontId="4" fillId="0" borderId="38" xfId="0" applyFont="1" applyBorder="1" applyAlignment="1">
      <alignment vertical="center" wrapText="1"/>
    </xf>
    <xf numFmtId="0" fontId="4" fillId="0" borderId="37" xfId="0" applyFont="1" applyBorder="1" applyAlignment="1">
      <alignment vertical="center" wrapText="1"/>
    </xf>
    <xf numFmtId="0" fontId="3"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left" vertical="center"/>
    </xf>
    <xf numFmtId="0" fontId="4" fillId="0" borderId="0" xfId="0" applyFont="1" applyAlignment="1" applyProtection="1">
      <alignment horizontal="left" vertical="center"/>
    </xf>
    <xf numFmtId="0" fontId="5" fillId="0" borderId="0" xfId="0" applyNumberFormat="1" applyFont="1" applyFill="1" applyBorder="1" applyAlignment="1" applyProtection="1">
      <alignment horizontal="center" vertical="center"/>
    </xf>
    <xf numFmtId="166" fontId="3" fillId="3" borderId="6" xfId="0" applyNumberFormat="1" applyFont="1" applyFill="1" applyBorder="1" applyAlignment="1" applyProtection="1">
      <alignment horizontal="center" vertical="center"/>
    </xf>
    <xf numFmtId="166" fontId="3" fillId="3" borderId="13" xfId="0" applyNumberFormat="1" applyFont="1" applyFill="1" applyBorder="1" applyAlignment="1" applyProtection="1">
      <alignment horizontal="center" vertical="center"/>
    </xf>
    <xf numFmtId="166" fontId="3" fillId="3" borderId="9" xfId="0" applyNumberFormat="1" applyFont="1" applyFill="1" applyBorder="1" applyAlignment="1" applyProtection="1">
      <alignment horizontal="center" vertical="center"/>
    </xf>
    <xf numFmtId="0" fontId="5" fillId="2" borderId="3"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wrapText="1"/>
    </xf>
    <xf numFmtId="0" fontId="5" fillId="2" borderId="9" xfId="0" applyNumberFormat="1" applyFont="1" applyFill="1" applyBorder="1" applyAlignment="1" applyProtection="1">
      <alignment horizontal="center" vertical="center" wrapText="1"/>
    </xf>
    <xf numFmtId="0" fontId="4" fillId="3" borderId="6" xfId="0" applyNumberFormat="1" applyFont="1" applyFill="1" applyBorder="1" applyAlignment="1" applyProtection="1">
      <alignment horizontal="justify" vertical="center" wrapText="1"/>
    </xf>
    <xf numFmtId="0" fontId="4" fillId="3" borderId="9" xfId="0" applyNumberFormat="1" applyFont="1" applyFill="1" applyBorder="1" applyAlignment="1" applyProtection="1">
      <alignment horizontal="justify" vertical="center" wrapText="1"/>
    </xf>
    <xf numFmtId="0" fontId="5" fillId="2" borderId="13"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xf>
    <xf numFmtId="0" fontId="5" fillId="2" borderId="13" xfId="0" applyNumberFormat="1" applyFont="1" applyFill="1" applyBorder="1" applyAlignment="1" applyProtection="1">
      <alignment horizontal="center" vertical="center"/>
    </xf>
    <xf numFmtId="0" fontId="5" fillId="2" borderId="9"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5" fillId="2" borderId="2"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3" fillId="0" borderId="7" xfId="0" applyNumberFormat="1" applyFont="1" applyFill="1" applyBorder="1" applyAlignment="1" applyProtection="1">
      <alignment horizontal="center"/>
    </xf>
    <xf numFmtId="0" fontId="0" fillId="0" borderId="9" xfId="0" applyBorder="1" applyAlignment="1">
      <alignment horizontal="justify" vertical="center" wrapText="1"/>
    </xf>
    <xf numFmtId="0" fontId="4" fillId="3" borderId="2" xfId="0" applyNumberFormat="1" applyFont="1" applyFill="1" applyBorder="1" applyAlignment="1" applyProtection="1">
      <alignment horizontal="justify" vertical="center" wrapText="1"/>
    </xf>
    <xf numFmtId="166" fontId="3" fillId="3" borderId="2"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xf>
    <xf numFmtId="0" fontId="3" fillId="0" borderId="0" xfId="0" applyNumberFormat="1" applyFont="1" applyFill="1" applyBorder="1" applyAlignment="1" applyProtection="1">
      <alignment horizontal="left" vertical="center"/>
    </xf>
    <xf numFmtId="0" fontId="3" fillId="2" borderId="2"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3" borderId="13" xfId="0" applyNumberFormat="1" applyFont="1" applyFill="1" applyBorder="1" applyAlignment="1" applyProtection="1">
      <alignment horizontal="justify" vertical="center" wrapText="1"/>
    </xf>
    <xf numFmtId="0" fontId="8" fillId="0" borderId="0" xfId="0" applyFont="1" applyAlignment="1" applyProtection="1">
      <alignment horizontal="center"/>
    </xf>
    <xf numFmtId="0" fontId="4" fillId="3" borderId="8"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center" vertical="center" wrapText="1"/>
    </xf>
    <xf numFmtId="0" fontId="5" fillId="2" borderId="2" xfId="2" applyNumberFormat="1" applyFont="1" applyFill="1" applyBorder="1" applyAlignment="1" applyProtection="1">
      <alignment horizontal="center" vertical="center"/>
    </xf>
    <xf numFmtId="0" fontId="4" fillId="5" borderId="6" xfId="2" applyNumberFormat="1" applyFont="1" applyFill="1" applyBorder="1" applyAlignment="1" applyProtection="1">
      <alignment horizontal="justify" vertical="center" wrapText="1"/>
    </xf>
    <xf numFmtId="0" fontId="4" fillId="5" borderId="9" xfId="2" applyNumberFormat="1" applyFont="1" applyFill="1" applyBorder="1" applyAlignment="1" applyProtection="1">
      <alignment horizontal="justify" vertical="center" wrapText="1"/>
    </xf>
    <xf numFmtId="166" fontId="3" fillId="5" borderId="6" xfId="2" applyNumberFormat="1" applyFont="1" applyFill="1" applyBorder="1" applyAlignment="1" applyProtection="1">
      <alignment horizontal="center" vertical="center"/>
    </xf>
    <xf numFmtId="166" fontId="3" fillId="5" borderId="13" xfId="2" applyNumberFormat="1" applyFont="1" applyFill="1" applyBorder="1" applyAlignment="1" applyProtection="1">
      <alignment horizontal="center" vertical="center"/>
    </xf>
    <xf numFmtId="166" fontId="3" fillId="5" borderId="9"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center" vertical="center"/>
    </xf>
    <xf numFmtId="0" fontId="4" fillId="0" borderId="0" xfId="2" applyNumberFormat="1" applyFont="1" applyFill="1" applyBorder="1" applyAlignment="1" applyProtection="1">
      <alignment horizontal="center"/>
    </xf>
    <xf numFmtId="0" fontId="5" fillId="0" borderId="0" xfId="2" applyNumberFormat="1" applyFont="1" applyFill="1" applyBorder="1" applyAlignment="1" applyProtection="1">
      <alignment horizontal="center" vertical="center" wrapText="1"/>
    </xf>
    <xf numFmtId="0" fontId="5" fillId="2" borderId="6" xfId="2" applyNumberFormat="1" applyFont="1" applyFill="1" applyBorder="1" applyAlignment="1" applyProtection="1">
      <alignment horizontal="center" vertical="center"/>
    </xf>
    <xf numFmtId="0" fontId="5" fillId="2" borderId="13" xfId="2" applyNumberFormat="1" applyFont="1" applyFill="1" applyBorder="1" applyAlignment="1" applyProtection="1">
      <alignment horizontal="center" vertical="center"/>
    </xf>
    <xf numFmtId="0" fontId="5" fillId="2" borderId="9" xfId="2" applyNumberFormat="1" applyFont="1" applyFill="1" applyBorder="1" applyAlignment="1" applyProtection="1">
      <alignment horizontal="center" vertical="center"/>
    </xf>
    <xf numFmtId="0" fontId="5" fillId="2" borderId="3" xfId="2" applyNumberFormat="1" applyFont="1" applyFill="1" applyBorder="1" applyAlignment="1" applyProtection="1">
      <alignment horizontal="center" vertical="center" wrapText="1"/>
    </xf>
    <xf numFmtId="0" fontId="5" fillId="2" borderId="4" xfId="2" applyNumberFormat="1" applyFont="1" applyFill="1" applyBorder="1" applyAlignment="1" applyProtection="1">
      <alignment horizontal="center" vertical="center" wrapText="1"/>
    </xf>
    <xf numFmtId="0" fontId="5" fillId="2" borderId="6" xfId="2" applyNumberFormat="1" applyFont="1" applyFill="1" applyBorder="1" applyAlignment="1" applyProtection="1">
      <alignment horizontal="center" vertical="center" wrapText="1"/>
    </xf>
    <xf numFmtId="0" fontId="5" fillId="2" borderId="9" xfId="2" applyNumberFormat="1" applyFont="1" applyFill="1" applyBorder="1" applyAlignment="1" applyProtection="1">
      <alignment horizontal="center" vertical="center" wrapText="1"/>
    </xf>
    <xf numFmtId="0" fontId="3" fillId="2" borderId="2" xfId="2" applyNumberFormat="1" applyFont="1" applyFill="1" applyBorder="1" applyAlignment="1" applyProtection="1">
      <alignment horizontal="center" vertical="center"/>
    </xf>
    <xf numFmtId="0" fontId="5" fillId="2" borderId="13" xfId="2" applyNumberFormat="1" applyFont="1" applyFill="1" applyBorder="1" applyAlignment="1" applyProtection="1">
      <alignment horizontal="center" vertical="center" wrapText="1"/>
    </xf>
    <xf numFmtId="0" fontId="3" fillId="0" borderId="0" xfId="2"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xf>
    <xf numFmtId="0" fontId="4" fillId="0" borderId="7" xfId="0" applyNumberFormat="1" applyFont="1" applyFill="1" applyBorder="1" applyAlignment="1" applyProtection="1">
      <alignment horizontal="center"/>
    </xf>
    <xf numFmtId="0" fontId="4" fillId="3" borderId="6" xfId="0" applyNumberFormat="1" applyFont="1" applyFill="1" applyBorder="1" applyAlignment="1" applyProtection="1">
      <alignment horizontal="justify" vertical="center"/>
    </xf>
    <xf numFmtId="0" fontId="4" fillId="3" borderId="9" xfId="0" applyNumberFormat="1" applyFont="1" applyFill="1" applyBorder="1" applyAlignment="1" applyProtection="1">
      <alignment horizontal="justify" vertical="center"/>
    </xf>
    <xf numFmtId="0" fontId="13" fillId="0" borderId="0" xfId="0" applyFont="1" applyAlignment="1" applyProtection="1">
      <alignment horizontal="center"/>
    </xf>
    <xf numFmtId="0" fontId="4" fillId="3" borderId="6" xfId="0" applyNumberFormat="1" applyFont="1" applyFill="1" applyBorder="1" applyAlignment="1" applyProtection="1">
      <alignment horizontal="left" vertical="center" wrapText="1"/>
    </xf>
    <xf numFmtId="0" fontId="4" fillId="3" borderId="9" xfId="0" applyNumberFormat="1" applyFont="1" applyFill="1" applyBorder="1" applyAlignment="1" applyProtection="1">
      <alignment horizontal="left" vertical="center" wrapText="1"/>
    </xf>
    <xf numFmtId="166" fontId="3" fillId="0" borderId="6" xfId="0" applyNumberFormat="1" applyFont="1" applyFill="1" applyBorder="1" applyAlignment="1" applyProtection="1">
      <alignment horizontal="center" vertical="center"/>
    </xf>
    <xf numFmtId="166" fontId="3" fillId="0" borderId="13" xfId="0" applyNumberFormat="1" applyFont="1" applyFill="1" applyBorder="1" applyAlignment="1" applyProtection="1">
      <alignment horizontal="center" vertical="center"/>
    </xf>
    <xf numFmtId="166" fontId="3" fillId="0" borderId="9" xfId="0" applyNumberFormat="1" applyFont="1" applyFill="1" applyBorder="1" applyAlignment="1" applyProtection="1">
      <alignment horizontal="center" vertical="center"/>
    </xf>
    <xf numFmtId="0" fontId="4" fillId="3" borderId="6" xfId="0" applyNumberFormat="1" applyFont="1" applyFill="1" applyBorder="1" applyAlignment="1" applyProtection="1">
      <alignment horizontal="left" vertical="center"/>
    </xf>
    <xf numFmtId="0" fontId="4" fillId="3" borderId="9" xfId="0" applyNumberFormat="1" applyFont="1" applyFill="1" applyBorder="1" applyAlignment="1" applyProtection="1">
      <alignment horizontal="left" vertical="center"/>
    </xf>
    <xf numFmtId="0" fontId="5" fillId="0" borderId="5" xfId="0" applyNumberFormat="1" applyFont="1" applyFill="1" applyBorder="1" applyAlignment="1" applyProtection="1">
      <alignment horizontal="center" vertical="top" wrapText="1"/>
    </xf>
    <xf numFmtId="0" fontId="5" fillId="0" borderId="6" xfId="0" applyNumberFormat="1" applyFont="1" applyFill="1" applyBorder="1" applyAlignment="1" applyProtection="1">
      <alignment horizontal="center" vertical="center"/>
    </xf>
    <xf numFmtId="0" fontId="5" fillId="0" borderId="13" xfId="0" applyNumberFormat="1" applyFont="1" applyFill="1" applyBorder="1" applyAlignment="1" applyProtection="1">
      <alignment horizontal="center" vertical="center"/>
    </xf>
    <xf numFmtId="0" fontId="5" fillId="0" borderId="9"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5" fillId="0" borderId="13"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0" fontId="3" fillId="2" borderId="6" xfId="0" applyNumberFormat="1" applyFont="1" applyFill="1" applyBorder="1" applyAlignment="1" applyProtection="1">
      <alignment horizontal="center" vertical="center" wrapText="1"/>
    </xf>
    <xf numFmtId="0" fontId="3" fillId="2" borderId="9" xfId="0" applyNumberFormat="1" applyFont="1" applyFill="1" applyBorder="1" applyAlignment="1" applyProtection="1">
      <alignment horizontal="center" vertical="center" wrapText="1"/>
    </xf>
    <xf numFmtId="0" fontId="3" fillId="2" borderId="6" xfId="0" applyNumberFormat="1" applyFont="1" applyFill="1" applyBorder="1" applyAlignment="1" applyProtection="1">
      <alignment horizontal="center" vertical="center"/>
    </xf>
    <xf numFmtId="0" fontId="3" fillId="2" borderId="9" xfId="0" applyNumberFormat="1" applyFont="1" applyFill="1" applyBorder="1" applyAlignment="1" applyProtection="1">
      <alignment horizontal="center" vertical="center"/>
    </xf>
    <xf numFmtId="0" fontId="3" fillId="2" borderId="13"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wrapText="1"/>
    </xf>
    <xf numFmtId="0" fontId="3" fillId="2" borderId="13"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4" fillId="3" borderId="1"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vertical="center"/>
    </xf>
    <xf numFmtId="0" fontId="19" fillId="3" borderId="6" xfId="0" applyNumberFormat="1" applyFont="1" applyFill="1" applyBorder="1" applyAlignment="1" applyProtection="1">
      <alignment horizontal="justify" vertical="center" wrapText="1"/>
    </xf>
    <xf numFmtId="0" fontId="19" fillId="3" borderId="9" xfId="0" applyNumberFormat="1" applyFont="1" applyFill="1" applyBorder="1" applyAlignment="1" applyProtection="1">
      <alignment horizontal="justify" vertical="center" wrapText="1"/>
    </xf>
    <xf numFmtId="0" fontId="4" fillId="3" borderId="15" xfId="0" applyNumberFormat="1" applyFont="1" applyFill="1" applyBorder="1" applyAlignment="1" applyProtection="1">
      <alignment horizontal="left" vertical="center" wrapText="1"/>
    </xf>
    <xf numFmtId="0" fontId="4" fillId="3" borderId="16" xfId="0" applyNumberFormat="1" applyFont="1" applyFill="1" applyBorder="1" applyAlignment="1" applyProtection="1">
      <alignment horizontal="left" vertical="center" wrapText="1"/>
    </xf>
    <xf numFmtId="166" fontId="3" fillId="3" borderId="5" xfId="0" applyNumberFormat="1" applyFont="1" applyFill="1" applyBorder="1" applyAlignment="1" applyProtection="1">
      <alignment horizontal="center" vertical="center"/>
    </xf>
    <xf numFmtId="0" fontId="8" fillId="0" borderId="0" xfId="0" applyFont="1" applyAlignment="1" applyProtection="1">
      <alignment horizontal="right"/>
    </xf>
    <xf numFmtId="0" fontId="5" fillId="2" borderId="10" xfId="0" applyNumberFormat="1" applyFont="1" applyFill="1" applyBorder="1" applyAlignment="1" applyProtection="1">
      <alignment horizontal="center" vertical="center" wrapText="1"/>
    </xf>
    <xf numFmtId="0" fontId="3" fillId="0" borderId="0" xfId="11" applyNumberFormat="1" applyFont="1" applyFill="1" applyBorder="1" applyAlignment="1" applyProtection="1">
      <alignment horizontal="center" vertical="center"/>
    </xf>
    <xf numFmtId="0" fontId="5" fillId="2" borderId="2" xfId="0" applyNumberFormat="1" applyFont="1" applyFill="1" applyBorder="1" applyAlignment="1" applyProtection="1">
      <alignment horizontal="center" vertical="center" wrapText="1"/>
    </xf>
    <xf numFmtId="0" fontId="4" fillId="4" borderId="6" xfId="0" applyNumberFormat="1" applyFont="1" applyFill="1" applyBorder="1" applyAlignment="1" applyProtection="1">
      <alignment horizontal="justify" vertical="center" wrapText="1"/>
    </xf>
    <xf numFmtId="0" fontId="4" fillId="4" borderId="9" xfId="0" applyNumberFormat="1" applyFont="1" applyFill="1" applyBorder="1" applyAlignment="1" applyProtection="1">
      <alignment horizontal="justify" vertical="center" wrapText="1"/>
    </xf>
    <xf numFmtId="0" fontId="20"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wrapText="1"/>
    </xf>
    <xf numFmtId="0" fontId="1" fillId="0" borderId="0" xfId="0" applyFont="1" applyAlignment="1" applyProtection="1">
      <alignment horizontal="center"/>
    </xf>
    <xf numFmtId="0" fontId="19" fillId="3" borderId="6" xfId="0" applyNumberFormat="1" applyFont="1" applyFill="1" applyBorder="1" applyAlignment="1" applyProtection="1">
      <alignment horizontal="justify" vertical="center" wrapText="1"/>
      <protection locked="0"/>
    </xf>
    <xf numFmtId="0" fontId="19" fillId="3" borderId="9" xfId="0" applyNumberFormat="1" applyFont="1" applyFill="1" applyBorder="1" applyAlignment="1" applyProtection="1">
      <alignment horizontal="justify" vertical="center" wrapText="1"/>
      <protection locked="0"/>
    </xf>
    <xf numFmtId="166" fontId="3" fillId="3" borderId="6" xfId="0" applyNumberFormat="1" applyFont="1" applyFill="1" applyBorder="1" applyAlignment="1" applyProtection="1">
      <alignment horizontal="center" vertical="center" wrapText="1"/>
      <protection locked="0"/>
    </xf>
    <xf numFmtId="166" fontId="3" fillId="3" borderId="13" xfId="0" applyNumberFormat="1" applyFont="1" applyFill="1" applyBorder="1" applyAlignment="1" applyProtection="1">
      <alignment horizontal="center" vertical="center" wrapText="1"/>
      <protection locked="0"/>
    </xf>
    <xf numFmtId="166" fontId="3" fillId="3" borderId="9"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wrapText="1"/>
    </xf>
    <xf numFmtId="0" fontId="3" fillId="2" borderId="2" xfId="0" applyNumberFormat="1" applyFont="1" applyFill="1" applyBorder="1" applyAlignment="1" applyProtection="1">
      <alignment horizontal="center" vertical="center" wrapText="1"/>
    </xf>
    <xf numFmtId="0" fontId="19" fillId="3" borderId="6" xfId="0" applyNumberFormat="1" applyFont="1" applyFill="1" applyBorder="1" applyAlignment="1" applyProtection="1">
      <alignment horizontal="left" vertical="center" wrapText="1"/>
    </xf>
    <xf numFmtId="0" fontId="19" fillId="3" borderId="9" xfId="0" applyNumberFormat="1" applyFont="1" applyFill="1" applyBorder="1" applyAlignment="1" applyProtection="1">
      <alignment horizontal="left" vertical="center" wrapText="1"/>
    </xf>
    <xf numFmtId="0" fontId="4" fillId="5" borderId="6" xfId="0" applyNumberFormat="1" applyFont="1" applyFill="1" applyBorder="1" applyAlignment="1" applyProtection="1">
      <alignment horizontal="justify" vertical="center" wrapText="1"/>
    </xf>
    <xf numFmtId="0" fontId="4" fillId="5" borderId="9" xfId="0" applyNumberFormat="1" applyFont="1" applyFill="1" applyBorder="1" applyAlignment="1" applyProtection="1">
      <alignment horizontal="justify" vertical="center" wrapText="1"/>
    </xf>
    <xf numFmtId="0" fontId="19" fillId="3" borderId="8" xfId="0" applyNumberFormat="1" applyFont="1" applyFill="1" applyBorder="1" applyAlignment="1" applyProtection="1">
      <alignment horizontal="justify" vertical="center" wrapText="1"/>
    </xf>
    <xf numFmtId="0" fontId="9" fillId="3" borderId="6" xfId="0" applyNumberFormat="1" applyFont="1" applyFill="1" applyBorder="1" applyAlignment="1" applyProtection="1">
      <alignment horizontal="justify" vertical="center" wrapText="1"/>
    </xf>
    <xf numFmtId="0" fontId="9" fillId="3" borderId="9" xfId="0" applyNumberFormat="1" applyFont="1" applyFill="1" applyBorder="1" applyAlignment="1" applyProtection="1">
      <alignment horizontal="justify" vertical="center" wrapText="1"/>
    </xf>
    <xf numFmtId="0" fontId="9" fillId="3" borderId="6" xfId="0" applyNumberFormat="1" applyFont="1" applyFill="1" applyBorder="1" applyAlignment="1" applyProtection="1">
      <alignment horizontal="left" vertical="center" wrapText="1"/>
    </xf>
    <xf numFmtId="0" fontId="9" fillId="3" borderId="9" xfId="0" applyNumberFormat="1" applyFont="1" applyFill="1" applyBorder="1" applyAlignment="1" applyProtection="1">
      <alignment horizontal="left" vertical="center" wrapText="1"/>
    </xf>
    <xf numFmtId="0" fontId="9" fillId="3" borderId="2" xfId="0" applyNumberFormat="1" applyFont="1" applyFill="1" applyBorder="1" applyAlignment="1" applyProtection="1">
      <alignment horizontal="justify" vertical="center"/>
    </xf>
    <xf numFmtId="0" fontId="9" fillId="3" borderId="2" xfId="0" applyNumberFormat="1" applyFont="1" applyFill="1" applyBorder="1" applyAlignment="1" applyProtection="1">
      <alignment horizontal="justify" vertical="center" wrapText="1"/>
    </xf>
    <xf numFmtId="0" fontId="22" fillId="3" borderId="6" xfId="0" applyNumberFormat="1" applyFont="1" applyFill="1" applyBorder="1" applyAlignment="1" applyProtection="1">
      <alignment horizontal="justify" vertical="center" wrapText="1"/>
    </xf>
    <xf numFmtId="0" fontId="22" fillId="3" borderId="9" xfId="0" applyNumberFormat="1" applyFont="1" applyFill="1" applyBorder="1" applyAlignment="1" applyProtection="1">
      <alignment horizontal="justify" vertical="center" wrapText="1"/>
    </xf>
    <xf numFmtId="0" fontId="4" fillId="3" borderId="6" xfId="0" applyNumberFormat="1" applyFont="1" applyFill="1" applyBorder="1" applyAlignment="1" applyProtection="1">
      <alignment horizontal="justify" vertical="center" wrapText="1"/>
      <protection locked="0"/>
    </xf>
    <xf numFmtId="0" fontId="4" fillId="3" borderId="9" xfId="0" applyNumberFormat="1" applyFont="1" applyFill="1" applyBorder="1" applyAlignment="1" applyProtection="1">
      <alignment horizontal="justify" vertical="center" wrapText="1"/>
      <protection locked="0"/>
    </xf>
    <xf numFmtId="0" fontId="5" fillId="0" borderId="17"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center" vertical="center"/>
    </xf>
    <xf numFmtId="166" fontId="3" fillId="3" borderId="6" xfId="0" applyNumberFormat="1" applyFont="1" applyFill="1" applyBorder="1" applyAlignment="1" applyProtection="1">
      <alignment horizontal="center" vertical="center"/>
      <protection locked="0"/>
    </xf>
    <xf numFmtId="166" fontId="3" fillId="3" borderId="13" xfId="0" applyNumberFormat="1" applyFont="1" applyFill="1" applyBorder="1" applyAlignment="1" applyProtection="1">
      <alignment horizontal="center" vertical="center"/>
      <protection locked="0"/>
    </xf>
    <xf numFmtId="166" fontId="3" fillId="3" borderId="9" xfId="0" applyNumberFormat="1" applyFont="1" applyFill="1" applyBorder="1" applyAlignment="1" applyProtection="1">
      <alignment horizontal="center" vertical="center"/>
      <protection locked="0"/>
    </xf>
    <xf numFmtId="0" fontId="15" fillId="0" borderId="6" xfId="9" applyNumberFormat="1" applyFont="1" applyFill="1" applyBorder="1" applyAlignment="1" applyProtection="1">
      <alignment horizontal="left" vertical="center"/>
    </xf>
    <xf numFmtId="0" fontId="15" fillId="0" borderId="9" xfId="9" applyNumberFormat="1" applyFont="1" applyFill="1" applyBorder="1" applyAlignment="1" applyProtection="1">
      <alignment horizontal="left" vertical="center"/>
    </xf>
    <xf numFmtId="0" fontId="15" fillId="0" borderId="6" xfId="9" applyNumberFormat="1" applyFont="1" applyFill="1" applyBorder="1" applyAlignment="1" applyProtection="1">
      <alignment horizontal="left" vertical="center" wrapText="1"/>
    </xf>
    <xf numFmtId="0" fontId="15" fillId="0" borderId="9" xfId="9"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xf>
    <xf numFmtId="0" fontId="15" fillId="3" borderId="6" xfId="0" applyNumberFormat="1" applyFont="1" applyFill="1" applyBorder="1" applyAlignment="1" applyProtection="1">
      <alignment horizontal="justify" vertical="center" wrapText="1"/>
    </xf>
    <xf numFmtId="0" fontId="15" fillId="3" borderId="9" xfId="0" applyNumberFormat="1" applyFont="1" applyFill="1" applyBorder="1" applyAlignment="1" applyProtection="1">
      <alignment horizontal="justify" vertical="center" wrapText="1"/>
    </xf>
    <xf numFmtId="0" fontId="0" fillId="0" borderId="0" xfId="0" applyAlignment="1" applyProtection="1">
      <alignment horizontal="center"/>
    </xf>
    <xf numFmtId="0" fontId="4" fillId="9" borderId="27" xfId="0" applyFont="1" applyFill="1" applyBorder="1" applyAlignment="1">
      <alignment horizontal="justify" vertical="center" wrapText="1"/>
    </xf>
    <xf numFmtId="0" fontId="4" fillId="9" borderId="28" xfId="0" applyFont="1" applyFill="1" applyBorder="1" applyAlignment="1">
      <alignment horizontal="justify" vertical="center" wrapText="1"/>
    </xf>
    <xf numFmtId="0" fontId="4" fillId="9" borderId="25" xfId="0" applyFont="1" applyFill="1" applyBorder="1" applyAlignment="1">
      <alignment horizontal="justify" vertical="center" wrapText="1"/>
    </xf>
    <xf numFmtId="0" fontId="4" fillId="9" borderId="26" xfId="0" applyFont="1" applyFill="1" applyBorder="1" applyAlignment="1">
      <alignment horizontal="justify" vertical="center" wrapText="1"/>
    </xf>
    <xf numFmtId="0" fontId="4" fillId="9" borderId="23" xfId="0" applyFont="1" applyFill="1" applyBorder="1" applyAlignment="1">
      <alignment horizontal="justify" vertical="center" wrapText="1"/>
    </xf>
    <xf numFmtId="0" fontId="4" fillId="9" borderId="24" xfId="0" applyFont="1" applyFill="1" applyBorder="1" applyAlignment="1">
      <alignment horizontal="justify" vertical="center" wrapText="1"/>
    </xf>
    <xf numFmtId="0" fontId="4" fillId="9" borderId="31" xfId="0" applyFont="1" applyFill="1" applyBorder="1" applyAlignment="1">
      <alignment horizontal="justify" vertical="center" wrapText="1"/>
    </xf>
    <xf numFmtId="0" fontId="5" fillId="0" borderId="5" xfId="0" applyNumberFormat="1" applyFont="1" applyFill="1" applyBorder="1" applyAlignment="1" applyProtection="1">
      <alignment horizontal="center" vertical="center" wrapText="1"/>
    </xf>
    <xf numFmtId="0" fontId="4" fillId="9" borderId="29" xfId="0" applyFont="1" applyFill="1" applyBorder="1" applyAlignment="1">
      <alignment horizontal="justify" vertical="center" wrapText="1"/>
    </xf>
    <xf numFmtId="0" fontId="4" fillId="9" borderId="30" xfId="0" applyFont="1" applyFill="1" applyBorder="1" applyAlignment="1">
      <alignment horizontal="justify" vertical="center" wrapText="1"/>
    </xf>
    <xf numFmtId="0" fontId="4" fillId="9" borderId="32"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4" fillId="3" borderId="12" xfId="0" applyNumberFormat="1" applyFont="1" applyFill="1" applyBorder="1" applyAlignment="1" applyProtection="1">
      <alignment horizontal="justify" vertical="center" wrapText="1"/>
    </xf>
    <xf numFmtId="0" fontId="4" fillId="9" borderId="32" xfId="0" applyFont="1" applyFill="1" applyBorder="1" applyAlignment="1">
      <alignment horizontal="justify" vertical="center" wrapText="1"/>
    </xf>
    <xf numFmtId="0" fontId="4" fillId="9" borderId="33" xfId="0" applyFont="1" applyFill="1" applyBorder="1" applyAlignment="1">
      <alignment horizontal="justify" vertical="center" wrapText="1"/>
    </xf>
    <xf numFmtId="0" fontId="26" fillId="0" borderId="6" xfId="0" applyNumberFormat="1" applyFont="1" applyBorder="1" applyAlignment="1" applyProtection="1">
      <alignment horizontal="center"/>
      <protection locked="0"/>
    </xf>
    <xf numFmtId="0" fontId="26" fillId="0" borderId="9" xfId="0" applyNumberFormat="1" applyFont="1" applyBorder="1" applyAlignment="1" applyProtection="1">
      <alignment horizontal="center"/>
      <protection locked="0"/>
    </xf>
    <xf numFmtId="0" fontId="25" fillId="0" borderId="6" xfId="0" applyNumberFormat="1" applyFont="1" applyBorder="1" applyAlignment="1" applyProtection="1">
      <alignment horizontal="left"/>
      <protection locked="0"/>
    </xf>
    <xf numFmtId="0" fontId="25" fillId="0" borderId="9" xfId="0" applyNumberFormat="1" applyFont="1" applyBorder="1" applyAlignment="1" applyProtection="1">
      <alignment horizontal="left"/>
      <protection locked="0"/>
    </xf>
    <xf numFmtId="0" fontId="26" fillId="0" borderId="5" xfId="0" applyNumberFormat="1" applyFont="1" applyBorder="1" applyAlignment="1" applyProtection="1">
      <alignment horizontal="center"/>
      <protection locked="0"/>
    </xf>
    <xf numFmtId="3" fontId="25" fillId="0" borderId="2" xfId="0" applyNumberFormat="1" applyFont="1" applyFill="1" applyBorder="1" applyAlignment="1" applyProtection="1">
      <alignment horizontal="right"/>
      <protection locked="0"/>
    </xf>
    <xf numFmtId="4" fontId="25" fillId="0" borderId="2" xfId="0" applyNumberFormat="1" applyFont="1" applyFill="1" applyBorder="1"/>
  </cellXfs>
  <cellStyles count="12">
    <cellStyle name="Millares" xfId="1" builtinId="3"/>
    <cellStyle name="Millares 2 2" xfId="8"/>
    <cellStyle name="Normal" xfId="0" builtinId="0"/>
    <cellStyle name="Normal 11" xfId="9"/>
    <cellStyle name="Normal 2" xfId="2"/>
    <cellStyle name="Normal 2 2" xfId="3"/>
    <cellStyle name="Normal 2 2 2" xfId="10"/>
    <cellStyle name="Normal 3" xfId="4"/>
    <cellStyle name="Normal 3 2" xfId="11"/>
    <cellStyle name="Normal 4" xfId="5"/>
    <cellStyle name="Porcentaje" xfId="6" builtinId="5"/>
    <cellStyle name="Porcentaje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zoomScaleNormal="100" workbookViewId="0">
      <selection activeCell="U18" sqref="U18"/>
    </sheetView>
  </sheetViews>
  <sheetFormatPr baseColWidth="10" defaultRowHeight="14.25" customHeight="1" x14ac:dyDescent="0.2"/>
  <cols>
    <col min="1" max="1" width="5.7109375" style="6" customWidth="1"/>
    <col min="2" max="2" width="12.140625" style="6" customWidth="1"/>
    <col min="3" max="3" width="40.7109375" style="6" customWidth="1"/>
    <col min="4" max="4" width="10.28515625" style="6" customWidth="1"/>
    <col min="5" max="5" width="10.5703125" style="6" customWidth="1"/>
    <col min="6" max="6" width="14.140625" style="6" customWidth="1"/>
    <col min="7" max="7" width="13.7109375" style="6" customWidth="1"/>
    <col min="8" max="8" width="11.5703125" style="6" hidden="1" customWidth="1"/>
    <col min="9" max="9" width="8.7109375" style="6" hidden="1" customWidth="1"/>
    <col min="10" max="10" width="10.42578125" style="6" hidden="1" customWidth="1"/>
    <col min="11" max="11" width="9.28515625" style="6" hidden="1" customWidth="1"/>
    <col min="12" max="12" width="10.7109375" style="6" hidden="1" customWidth="1"/>
    <col min="13" max="13" width="9.28515625" style="6" hidden="1" customWidth="1"/>
    <col min="14" max="14" width="10.42578125" style="6" hidden="1" customWidth="1"/>
    <col min="15" max="15" width="8.85546875" style="6" hidden="1" customWidth="1"/>
    <col min="16" max="16" width="10.28515625" style="6" customWidth="1"/>
    <col min="17" max="17" width="8.140625" style="6" customWidth="1"/>
    <col min="18" max="18" width="10.7109375" style="6" customWidth="1"/>
    <col min="19" max="19" width="9.7109375" style="6" customWidth="1"/>
    <col min="20" max="20" width="7.85546875" style="6" customWidth="1"/>
    <col min="21" max="21" width="31.42578125" style="6" customWidth="1"/>
    <col min="22" max="23" width="7.28515625" style="6" bestFit="1" customWidth="1"/>
    <col min="24" max="24" width="9.5703125" style="6" customWidth="1"/>
    <col min="25" max="16384" width="11.42578125" style="6"/>
  </cols>
  <sheetData>
    <row r="1" spans="1:24" s="1" customFormat="1" ht="14.25" customHeight="1"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s="1" customFormat="1" ht="14.25" customHeight="1"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s="1" customFormat="1" ht="14.25" hidden="1" customHeight="1" x14ac:dyDescent="0.2">
      <c r="A3" s="366" t="s">
        <v>49</v>
      </c>
      <c r="B3" s="366"/>
      <c r="C3" s="366"/>
      <c r="D3" s="366"/>
      <c r="E3" s="366"/>
      <c r="F3" s="366"/>
      <c r="G3" s="366"/>
      <c r="H3" s="366"/>
      <c r="I3" s="366"/>
      <c r="J3" s="366"/>
      <c r="K3" s="366"/>
      <c r="L3" s="366"/>
      <c r="M3" s="366"/>
      <c r="N3" s="366"/>
      <c r="O3" s="366"/>
      <c r="P3" s="366"/>
      <c r="Q3" s="366"/>
      <c r="R3" s="366"/>
      <c r="S3" s="366"/>
      <c r="T3" s="366"/>
      <c r="U3" s="366"/>
      <c r="V3" s="366"/>
      <c r="W3" s="366"/>
      <c r="X3" s="366"/>
    </row>
    <row r="4" spans="1:24" s="1" customFormat="1" ht="14.25" hidden="1" customHeight="1" x14ac:dyDescent="0.2">
      <c r="A4" s="366" t="s">
        <v>50</v>
      </c>
      <c r="B4" s="366"/>
      <c r="C4" s="366"/>
      <c r="D4" s="366"/>
      <c r="E4" s="366"/>
      <c r="F4" s="366"/>
      <c r="G4" s="366"/>
      <c r="H4" s="366"/>
      <c r="I4" s="366"/>
      <c r="J4" s="366"/>
      <c r="K4" s="366"/>
      <c r="L4" s="366"/>
      <c r="M4" s="366"/>
      <c r="N4" s="366"/>
      <c r="O4" s="366"/>
      <c r="P4" s="366"/>
      <c r="Q4" s="366"/>
      <c r="R4" s="366"/>
      <c r="S4" s="366"/>
      <c r="T4" s="366"/>
      <c r="U4" s="366"/>
      <c r="V4" s="366"/>
      <c r="W4" s="366"/>
      <c r="X4" s="366"/>
    </row>
    <row r="5" spans="1:24" s="1" customFormat="1" ht="14.25" hidden="1" customHeight="1" x14ac:dyDescent="0.2">
      <c r="A5" s="366" t="s">
        <v>51</v>
      </c>
      <c r="B5" s="366"/>
      <c r="C5" s="366"/>
      <c r="D5" s="366"/>
      <c r="E5" s="366"/>
      <c r="F5" s="366"/>
      <c r="G5" s="366"/>
      <c r="H5" s="366"/>
      <c r="I5" s="366"/>
      <c r="J5" s="366"/>
      <c r="K5" s="366"/>
      <c r="L5" s="366"/>
      <c r="M5" s="366"/>
      <c r="N5" s="366"/>
      <c r="O5" s="366"/>
      <c r="P5" s="366"/>
      <c r="Q5" s="366"/>
      <c r="R5" s="366"/>
      <c r="S5" s="366"/>
      <c r="T5" s="366"/>
      <c r="U5" s="366"/>
      <c r="V5" s="366"/>
      <c r="W5" s="366"/>
      <c r="X5" s="366"/>
    </row>
    <row r="6" spans="1:24" s="1" customFormat="1" ht="14.25" customHeight="1" x14ac:dyDescent="0.2">
      <c r="A6" s="366" t="s">
        <v>40</v>
      </c>
      <c r="B6" s="366"/>
      <c r="C6" s="366"/>
      <c r="D6" s="366"/>
      <c r="E6" s="366"/>
      <c r="F6" s="366"/>
      <c r="G6" s="366"/>
      <c r="H6" s="366"/>
      <c r="I6" s="366"/>
      <c r="J6" s="366"/>
      <c r="K6" s="366"/>
      <c r="L6" s="366"/>
      <c r="M6" s="366"/>
      <c r="N6" s="366"/>
      <c r="O6" s="366"/>
      <c r="P6" s="366"/>
      <c r="Q6" s="366"/>
      <c r="R6" s="366"/>
      <c r="S6" s="366"/>
      <c r="T6" s="366"/>
      <c r="U6" s="366"/>
      <c r="V6" s="366"/>
      <c r="W6" s="366"/>
      <c r="X6" s="366"/>
    </row>
    <row r="7" spans="1:24" s="1" customFormat="1" ht="9.75" customHeight="1" x14ac:dyDescent="0.2"/>
    <row r="8" spans="1:24" s="1" customFormat="1" ht="14.25" customHeight="1" x14ac:dyDescent="0.2">
      <c r="A8" s="367" t="s">
        <v>36</v>
      </c>
      <c r="B8" s="367"/>
      <c r="C8" s="27" t="s">
        <v>34</v>
      </c>
    </row>
    <row r="9" spans="1:24" s="1" customFormat="1" ht="14.25" customHeight="1" x14ac:dyDescent="0.2">
      <c r="A9" s="367" t="s">
        <v>0</v>
      </c>
      <c r="B9" s="368"/>
      <c r="C9" s="27" t="s">
        <v>1</v>
      </c>
    </row>
    <row r="10" spans="1:24" s="1" customFormat="1" ht="14.25" customHeight="1" x14ac:dyDescent="0.2">
      <c r="A10" s="367" t="s">
        <v>37</v>
      </c>
      <c r="B10" s="368"/>
      <c r="C10" s="27" t="s">
        <v>2</v>
      </c>
    </row>
    <row r="11" spans="1:24" s="1" customFormat="1" ht="14.25" customHeight="1" x14ac:dyDescent="0.2">
      <c r="A11" s="367" t="s">
        <v>6</v>
      </c>
      <c r="B11" s="368"/>
      <c r="C11" s="27" t="s">
        <v>39</v>
      </c>
      <c r="U11" s="23"/>
      <c r="X11" s="24"/>
    </row>
    <row r="12" spans="1:24" s="1" customFormat="1" ht="14.25" customHeight="1" x14ac:dyDescent="0.2">
      <c r="A12" s="367" t="s">
        <v>38</v>
      </c>
      <c r="B12" s="368"/>
      <c r="C12" s="26" t="s">
        <v>35</v>
      </c>
    </row>
    <row r="13" spans="1:24" s="1" customFormat="1" ht="14.25" customHeight="1" x14ac:dyDescent="0.2">
      <c r="A13" s="369" t="s">
        <v>3</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row>
    <row r="14" spans="1:24" s="1" customFormat="1" ht="30.75" customHeight="1" x14ac:dyDescent="0.2">
      <c r="A14" s="383" t="s">
        <v>8</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row>
    <row r="15" spans="1:24" s="1" customFormat="1" ht="14.25" customHeight="1" x14ac:dyDescent="0.2"/>
    <row r="16" spans="1:24" s="1" customFormat="1" ht="14.2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84" t="s">
        <v>28</v>
      </c>
      <c r="V16" s="375" t="s">
        <v>30</v>
      </c>
      <c r="W16" s="379"/>
      <c r="X16" s="376"/>
    </row>
    <row r="17" spans="1:24" s="1" customFormat="1" ht="14.25" customHeight="1"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85"/>
      <c r="V17" s="8" t="s">
        <v>31</v>
      </c>
      <c r="W17" s="8" t="s">
        <v>32</v>
      </c>
      <c r="X17" s="8" t="s">
        <v>33</v>
      </c>
    </row>
    <row r="18" spans="1:24" s="1" customFormat="1" ht="63.75" customHeight="1" x14ac:dyDescent="0.2">
      <c r="A18" s="15">
        <v>1</v>
      </c>
      <c r="B18" s="377" t="s">
        <v>41</v>
      </c>
      <c r="C18" s="378"/>
      <c r="D18" s="16" t="s">
        <v>42</v>
      </c>
      <c r="E18" s="16">
        <v>10</v>
      </c>
      <c r="F18" s="17">
        <f t="shared" ref="F18:F24" si="0">$F$25*E18/100</f>
        <v>869770.2</v>
      </c>
      <c r="G18" s="17">
        <f t="shared" ref="G18:G24" si="1">$F$25*E18/100</f>
        <v>869770.2</v>
      </c>
      <c r="H18" s="13">
        <f>J18+L18+N18+P18</f>
        <v>39</v>
      </c>
      <c r="I18" s="4">
        <f>K18+M18+O18+Q18</f>
        <v>36</v>
      </c>
      <c r="J18" s="15">
        <v>10</v>
      </c>
      <c r="K18" s="7">
        <v>7</v>
      </c>
      <c r="L18" s="15">
        <v>10</v>
      </c>
      <c r="M18" s="4">
        <v>4</v>
      </c>
      <c r="N18" s="15">
        <v>9</v>
      </c>
      <c r="O18" s="4">
        <v>9</v>
      </c>
      <c r="P18" s="15">
        <v>10</v>
      </c>
      <c r="Q18" s="4">
        <v>16</v>
      </c>
      <c r="R18" s="13">
        <f>J18+L18+N18+P18</f>
        <v>39</v>
      </c>
      <c r="S18" s="13">
        <f>K18+M18+O18+Q18</f>
        <v>36</v>
      </c>
      <c r="T18" s="13">
        <f>S18-R18</f>
        <v>-3</v>
      </c>
      <c r="U18" s="132" t="s">
        <v>1102</v>
      </c>
      <c r="V18" s="5">
        <f>Q18/P18*100</f>
        <v>160</v>
      </c>
      <c r="W18" s="5">
        <f>G18/F18*100</f>
        <v>100</v>
      </c>
      <c r="X18" s="5">
        <f>V18/W18*100</f>
        <v>160</v>
      </c>
    </row>
    <row r="19" spans="1:24" s="1" customFormat="1" ht="56.25" customHeight="1" x14ac:dyDescent="0.2">
      <c r="A19" s="15">
        <v>2</v>
      </c>
      <c r="B19" s="377" t="s">
        <v>43</v>
      </c>
      <c r="C19" s="378"/>
      <c r="D19" s="16" t="s">
        <v>44</v>
      </c>
      <c r="E19" s="16">
        <v>10</v>
      </c>
      <c r="F19" s="17">
        <f t="shared" si="0"/>
        <v>869770.2</v>
      </c>
      <c r="G19" s="17">
        <f t="shared" si="1"/>
        <v>869770.2</v>
      </c>
      <c r="H19" s="13">
        <f t="shared" ref="H19:H24" si="2">J19+L19+N19+P19</f>
        <v>40</v>
      </c>
      <c r="I19" s="4">
        <f t="shared" ref="I19:I24" si="3">K19+M19+O19+Q19</f>
        <v>58</v>
      </c>
      <c r="J19" s="15">
        <v>12</v>
      </c>
      <c r="K19" s="7">
        <v>1</v>
      </c>
      <c r="L19" s="15">
        <v>8</v>
      </c>
      <c r="M19" s="4">
        <v>18</v>
      </c>
      <c r="N19" s="15">
        <v>8</v>
      </c>
      <c r="O19" s="4">
        <v>21</v>
      </c>
      <c r="P19" s="15">
        <v>12</v>
      </c>
      <c r="Q19" s="4">
        <v>18</v>
      </c>
      <c r="R19" s="13">
        <f t="shared" ref="R19:R25" si="4">J19+L19+N19+P19</f>
        <v>40</v>
      </c>
      <c r="S19" s="13">
        <f t="shared" ref="S19:S25" si="5">K19+M19+O19+Q19</f>
        <v>58</v>
      </c>
      <c r="T19" s="13">
        <f t="shared" ref="T19:T25" si="6">S19-R19</f>
        <v>18</v>
      </c>
      <c r="U19" s="132" t="s">
        <v>1103</v>
      </c>
      <c r="V19" s="277">
        <f t="shared" ref="V19:V25" si="7">Q19/P19*100</f>
        <v>150</v>
      </c>
      <c r="W19" s="5">
        <f t="shared" ref="W19:W24" si="8">G19/F19*100</f>
        <v>100</v>
      </c>
      <c r="X19" s="5">
        <f t="shared" ref="X19:X24" si="9">V19/W19*100</f>
        <v>150</v>
      </c>
    </row>
    <row r="20" spans="1:24" s="1" customFormat="1" ht="56.25" customHeight="1" x14ac:dyDescent="0.2">
      <c r="A20" s="15">
        <v>3</v>
      </c>
      <c r="B20" s="377" t="s">
        <v>45</v>
      </c>
      <c r="C20" s="378"/>
      <c r="D20" s="16" t="s">
        <v>46</v>
      </c>
      <c r="E20" s="16">
        <v>10</v>
      </c>
      <c r="F20" s="17">
        <f t="shared" si="0"/>
        <v>869770.2</v>
      </c>
      <c r="G20" s="17">
        <f t="shared" si="1"/>
        <v>869770.2</v>
      </c>
      <c r="H20" s="13">
        <f t="shared" si="2"/>
        <v>14</v>
      </c>
      <c r="I20" s="4">
        <f t="shared" si="3"/>
        <v>7</v>
      </c>
      <c r="J20" s="15">
        <v>4</v>
      </c>
      <c r="K20" s="7">
        <v>0</v>
      </c>
      <c r="L20" s="15">
        <v>3</v>
      </c>
      <c r="M20" s="4">
        <v>2</v>
      </c>
      <c r="N20" s="15">
        <v>4</v>
      </c>
      <c r="O20" s="4">
        <v>4</v>
      </c>
      <c r="P20" s="15">
        <v>3</v>
      </c>
      <c r="Q20" s="4">
        <v>1</v>
      </c>
      <c r="R20" s="13">
        <f t="shared" si="4"/>
        <v>14</v>
      </c>
      <c r="S20" s="13">
        <f t="shared" si="5"/>
        <v>7</v>
      </c>
      <c r="T20" s="13">
        <f t="shared" si="6"/>
        <v>-7</v>
      </c>
      <c r="U20" s="132" t="s">
        <v>1104</v>
      </c>
      <c r="V20" s="277">
        <f t="shared" si="7"/>
        <v>33.333333333333329</v>
      </c>
      <c r="W20" s="5">
        <f t="shared" si="8"/>
        <v>100</v>
      </c>
      <c r="X20" s="5">
        <f t="shared" si="9"/>
        <v>33.333333333333329</v>
      </c>
    </row>
    <row r="21" spans="1:24" s="1" customFormat="1" ht="56.25" customHeight="1" x14ac:dyDescent="0.2">
      <c r="A21" s="15">
        <v>4</v>
      </c>
      <c r="B21" s="377" t="s">
        <v>1111</v>
      </c>
      <c r="C21" s="378"/>
      <c r="D21" s="16" t="s">
        <v>48</v>
      </c>
      <c r="E21" s="16">
        <v>25</v>
      </c>
      <c r="F21" s="17">
        <f t="shared" si="0"/>
        <v>2174425.5</v>
      </c>
      <c r="G21" s="17">
        <f t="shared" si="1"/>
        <v>2174425.5</v>
      </c>
      <c r="H21" s="13">
        <f t="shared" si="2"/>
        <v>1</v>
      </c>
      <c r="I21" s="4">
        <f t="shared" si="3"/>
        <v>2</v>
      </c>
      <c r="J21" s="15">
        <v>1</v>
      </c>
      <c r="K21" s="7">
        <v>1</v>
      </c>
      <c r="L21" s="15">
        <v>0</v>
      </c>
      <c r="M21" s="4">
        <v>0</v>
      </c>
      <c r="N21" s="15">
        <v>0</v>
      </c>
      <c r="O21" s="4">
        <v>0</v>
      </c>
      <c r="P21" s="15">
        <v>0</v>
      </c>
      <c r="Q21" s="4">
        <v>1</v>
      </c>
      <c r="R21" s="13">
        <f t="shared" si="4"/>
        <v>1</v>
      </c>
      <c r="S21" s="13">
        <f t="shared" si="5"/>
        <v>2</v>
      </c>
      <c r="T21" s="13">
        <f t="shared" si="6"/>
        <v>1</v>
      </c>
      <c r="U21" s="132" t="s">
        <v>1105</v>
      </c>
      <c r="V21" s="277"/>
      <c r="W21" s="5">
        <f t="shared" si="8"/>
        <v>100</v>
      </c>
      <c r="X21" s="5">
        <f t="shared" si="9"/>
        <v>0</v>
      </c>
    </row>
    <row r="22" spans="1:24" s="1" customFormat="1" ht="56.25" customHeight="1" x14ac:dyDescent="0.2">
      <c r="A22" s="15">
        <v>5</v>
      </c>
      <c r="B22" s="377" t="s">
        <v>47</v>
      </c>
      <c r="C22" s="378"/>
      <c r="D22" s="16" t="s">
        <v>46</v>
      </c>
      <c r="E22" s="16">
        <v>10</v>
      </c>
      <c r="F22" s="17">
        <f t="shared" si="0"/>
        <v>869770.2</v>
      </c>
      <c r="G22" s="17">
        <f t="shared" si="1"/>
        <v>869770.2</v>
      </c>
      <c r="H22" s="13">
        <f t="shared" si="2"/>
        <v>4</v>
      </c>
      <c r="I22" s="4">
        <f t="shared" si="3"/>
        <v>4</v>
      </c>
      <c r="J22" s="15">
        <v>1</v>
      </c>
      <c r="K22" s="7">
        <v>1</v>
      </c>
      <c r="L22" s="15">
        <v>1</v>
      </c>
      <c r="M22" s="4">
        <v>1</v>
      </c>
      <c r="N22" s="15">
        <v>1</v>
      </c>
      <c r="O22" s="4">
        <v>1</v>
      </c>
      <c r="P22" s="15">
        <v>1</v>
      </c>
      <c r="Q22" s="4">
        <v>1</v>
      </c>
      <c r="R22" s="13">
        <f t="shared" si="4"/>
        <v>4</v>
      </c>
      <c r="S22" s="13">
        <f t="shared" si="5"/>
        <v>4</v>
      </c>
      <c r="T22" s="13">
        <f t="shared" si="6"/>
        <v>0</v>
      </c>
      <c r="U22" s="132" t="s">
        <v>1050</v>
      </c>
      <c r="V22" s="277">
        <f t="shared" si="7"/>
        <v>100</v>
      </c>
      <c r="W22" s="5">
        <f t="shared" si="8"/>
        <v>100</v>
      </c>
      <c r="X22" s="5">
        <f t="shared" si="9"/>
        <v>100</v>
      </c>
    </row>
    <row r="23" spans="1:24" s="1" customFormat="1" ht="46.5" customHeight="1" x14ac:dyDescent="0.2">
      <c r="A23" s="15">
        <v>6</v>
      </c>
      <c r="B23" s="377" t="s">
        <v>1110</v>
      </c>
      <c r="C23" s="378"/>
      <c r="D23" s="16" t="s">
        <v>46</v>
      </c>
      <c r="E23" s="16">
        <v>10</v>
      </c>
      <c r="F23" s="17">
        <f t="shared" si="0"/>
        <v>869770.2</v>
      </c>
      <c r="G23" s="17">
        <f t="shared" si="1"/>
        <v>869770.2</v>
      </c>
      <c r="H23" s="13">
        <f t="shared" si="2"/>
        <v>1</v>
      </c>
      <c r="I23" s="4">
        <f t="shared" si="3"/>
        <v>2</v>
      </c>
      <c r="J23" s="15">
        <v>1</v>
      </c>
      <c r="K23" s="7">
        <v>1</v>
      </c>
      <c r="L23" s="15">
        <v>0</v>
      </c>
      <c r="M23" s="4">
        <v>0</v>
      </c>
      <c r="N23" s="15">
        <v>0</v>
      </c>
      <c r="O23" s="4">
        <v>0</v>
      </c>
      <c r="P23" s="15">
        <v>0</v>
      </c>
      <c r="Q23" s="4">
        <v>1</v>
      </c>
      <c r="R23" s="13">
        <f t="shared" si="4"/>
        <v>1</v>
      </c>
      <c r="S23" s="13">
        <f t="shared" si="5"/>
        <v>2</v>
      </c>
      <c r="T23" s="13">
        <f t="shared" si="6"/>
        <v>1</v>
      </c>
      <c r="U23" s="132" t="s">
        <v>1106</v>
      </c>
      <c r="V23" s="277"/>
      <c r="W23" s="5">
        <f t="shared" si="8"/>
        <v>100</v>
      </c>
      <c r="X23" s="5">
        <f t="shared" si="9"/>
        <v>0</v>
      </c>
    </row>
    <row r="24" spans="1:24" s="1" customFormat="1" ht="51" customHeight="1" x14ac:dyDescent="0.2">
      <c r="A24" s="15">
        <v>7</v>
      </c>
      <c r="B24" s="377" t="s">
        <v>1109</v>
      </c>
      <c r="C24" s="378"/>
      <c r="D24" s="16" t="s">
        <v>46</v>
      </c>
      <c r="E24" s="16">
        <v>25</v>
      </c>
      <c r="F24" s="17">
        <f t="shared" si="0"/>
        <v>2174425.5</v>
      </c>
      <c r="G24" s="17">
        <f t="shared" si="1"/>
        <v>2174425.5</v>
      </c>
      <c r="H24" s="13">
        <f t="shared" si="2"/>
        <v>1</v>
      </c>
      <c r="I24" s="4">
        <f t="shared" si="3"/>
        <v>2</v>
      </c>
      <c r="J24" s="15">
        <v>1</v>
      </c>
      <c r="K24" s="7">
        <v>1</v>
      </c>
      <c r="L24" s="15">
        <v>0</v>
      </c>
      <c r="M24" s="4">
        <v>0</v>
      </c>
      <c r="N24" s="15">
        <v>0</v>
      </c>
      <c r="O24" s="4">
        <v>0</v>
      </c>
      <c r="P24" s="15">
        <v>0</v>
      </c>
      <c r="Q24" s="4">
        <v>1</v>
      </c>
      <c r="R24" s="12">
        <f t="shared" si="4"/>
        <v>1</v>
      </c>
      <c r="S24" s="13">
        <f t="shared" si="5"/>
        <v>2</v>
      </c>
      <c r="T24" s="13">
        <f t="shared" si="6"/>
        <v>1</v>
      </c>
      <c r="U24" s="132" t="s">
        <v>1107</v>
      </c>
      <c r="V24" s="277"/>
      <c r="W24" s="5">
        <f t="shared" si="8"/>
        <v>100</v>
      </c>
      <c r="X24" s="5">
        <f t="shared" si="9"/>
        <v>0</v>
      </c>
    </row>
    <row r="25" spans="1:24" s="1" customFormat="1" ht="46.5" customHeight="1" x14ac:dyDescent="0.2">
      <c r="A25" s="370" t="s">
        <v>24</v>
      </c>
      <c r="B25" s="371"/>
      <c r="C25" s="372"/>
      <c r="D25" s="18"/>
      <c r="E25" s="18">
        <f>SUM(E18:E24)</f>
        <v>100</v>
      </c>
      <c r="F25" s="19">
        <f>SEGUIMIENTO!D4</f>
        <v>8697702</v>
      </c>
      <c r="G25" s="19">
        <f>SEGUIMIENTO!E4</f>
        <v>8697702</v>
      </c>
      <c r="H25" s="19" t="e">
        <f>SEGUIMIENTO!#REF!</f>
        <v>#REF!</v>
      </c>
      <c r="I25" s="19" t="e">
        <f>SEGUIMIENTO!#REF!</f>
        <v>#REF!</v>
      </c>
      <c r="J25" s="19">
        <f>SEGUIMIENTO!F4</f>
        <v>0</v>
      </c>
      <c r="K25" s="19">
        <f>SEGUIMIENTO!G4</f>
        <v>0</v>
      </c>
      <c r="L25" s="19">
        <f>SEGUIMIENTO!H4</f>
        <v>0</v>
      </c>
      <c r="M25" s="19">
        <f>SEGUIMIENTO!I4</f>
        <v>0</v>
      </c>
      <c r="N25" s="20">
        <f>SUM(N18:N24)</f>
        <v>22</v>
      </c>
      <c r="O25" s="20">
        <f>SUM(O17:O24)</f>
        <v>35</v>
      </c>
      <c r="P25" s="20">
        <f>SUM(P18:P24)</f>
        <v>26</v>
      </c>
      <c r="Q25" s="9">
        <f>SUM(Q18:Q24)</f>
        <v>39</v>
      </c>
      <c r="R25" s="14">
        <f t="shared" si="4"/>
        <v>48</v>
      </c>
      <c r="S25" s="14">
        <f t="shared" si="5"/>
        <v>74</v>
      </c>
      <c r="T25" s="14">
        <f t="shared" si="6"/>
        <v>26</v>
      </c>
      <c r="U25" s="14"/>
      <c r="V25" s="277">
        <f t="shared" si="7"/>
        <v>150</v>
      </c>
      <c r="W25" s="21"/>
      <c r="X25" s="21"/>
    </row>
    <row r="26" spans="1:24" ht="14.25" customHeight="1" x14ac:dyDescent="0.2">
      <c r="F26" s="10"/>
    </row>
    <row r="27" spans="1:24" ht="14.25" customHeight="1" x14ac:dyDescent="0.2">
      <c r="B27" s="11" t="s">
        <v>25</v>
      </c>
      <c r="F27" s="10"/>
      <c r="H27" s="6" t="s">
        <v>26</v>
      </c>
    </row>
    <row r="29" spans="1:24" ht="14.25" customHeight="1" x14ac:dyDescent="0.2">
      <c r="U29" s="28"/>
      <c r="V29" s="28"/>
      <c r="W29" s="28"/>
      <c r="X29" s="28"/>
    </row>
    <row r="30" spans="1:24" ht="14.25" customHeight="1" x14ac:dyDescent="0.2">
      <c r="A30" s="388" t="s">
        <v>54</v>
      </c>
      <c r="B30" s="388"/>
      <c r="C30" s="388"/>
      <c r="D30" s="387"/>
      <c r="E30" s="387"/>
      <c r="F30" s="387"/>
      <c r="K30" s="387" t="s">
        <v>55</v>
      </c>
      <c r="L30" s="387"/>
      <c r="M30" s="387"/>
      <c r="N30" s="387"/>
      <c r="O30" s="387"/>
      <c r="P30" s="387"/>
      <c r="Q30" s="387"/>
      <c r="R30" s="387"/>
      <c r="S30" s="387"/>
      <c r="T30" s="387"/>
      <c r="U30" s="387"/>
      <c r="V30" s="387"/>
      <c r="W30" s="387"/>
      <c r="X30" s="387"/>
    </row>
    <row r="31" spans="1:24" ht="14.25" customHeight="1" x14ac:dyDescent="0.2">
      <c r="A31" s="387" t="s">
        <v>53</v>
      </c>
      <c r="B31" s="387"/>
      <c r="C31" s="387"/>
      <c r="D31" s="387"/>
      <c r="E31" s="387"/>
      <c r="F31" s="387"/>
      <c r="K31" s="387" t="s">
        <v>56</v>
      </c>
      <c r="L31" s="387"/>
      <c r="M31" s="387"/>
      <c r="N31" s="387"/>
      <c r="O31" s="387"/>
      <c r="P31" s="387"/>
      <c r="Q31" s="387"/>
      <c r="R31" s="387"/>
      <c r="S31" s="387"/>
      <c r="T31" s="387"/>
      <c r="U31" s="387"/>
      <c r="V31" s="387"/>
      <c r="W31" s="387"/>
      <c r="X31" s="387"/>
    </row>
    <row r="42" s="1" customFormat="1" ht="45" customHeight="1" x14ac:dyDescent="0.2"/>
    <row r="43" s="1" customFormat="1" ht="45" customHeight="1" x14ac:dyDescent="0.2"/>
    <row r="44" s="1" customFormat="1" ht="45" customHeight="1" x14ac:dyDescent="0.2"/>
    <row r="45" s="1" customFormat="1" ht="45" customHeight="1" x14ac:dyDescent="0.2"/>
    <row r="46" s="1" customFormat="1" ht="45" customHeight="1" x14ac:dyDescent="0.2"/>
    <row r="47" s="1" customFormat="1" ht="45" customHeight="1" x14ac:dyDescent="0.2"/>
  </sheetData>
  <sheetProtection insertRows="0" deleteRows="0"/>
  <mergeCells count="40">
    <mergeCell ref="D30:F30"/>
    <mergeCell ref="D31:F31"/>
    <mergeCell ref="K31:X31"/>
    <mergeCell ref="K30:X30"/>
    <mergeCell ref="B17:C17"/>
    <mergeCell ref="A30:C30"/>
    <mergeCell ref="A31:C31"/>
    <mergeCell ref="P16:Q16"/>
    <mergeCell ref="L16:M16"/>
    <mergeCell ref="N16:O16"/>
    <mergeCell ref="A14:X14"/>
    <mergeCell ref="D16:D17"/>
    <mergeCell ref="J16:K16"/>
    <mergeCell ref="U16:U17"/>
    <mergeCell ref="R16:T16"/>
    <mergeCell ref="A3:X3"/>
    <mergeCell ref="A1:X1"/>
    <mergeCell ref="A2:X2"/>
    <mergeCell ref="A25:C25"/>
    <mergeCell ref="E16:E17"/>
    <mergeCell ref="F16:G16"/>
    <mergeCell ref="H16:I16"/>
    <mergeCell ref="B21:C21"/>
    <mergeCell ref="B20:C20"/>
    <mergeCell ref="B24:C24"/>
    <mergeCell ref="B19:C19"/>
    <mergeCell ref="B18:C18"/>
    <mergeCell ref="B22:C22"/>
    <mergeCell ref="B23:C23"/>
    <mergeCell ref="V16:X16"/>
    <mergeCell ref="A16:C16"/>
    <mergeCell ref="A5:X5"/>
    <mergeCell ref="A6:X6"/>
    <mergeCell ref="A4:X4"/>
    <mergeCell ref="A12:B12"/>
    <mergeCell ref="A13:X13"/>
    <mergeCell ref="A10:B10"/>
    <mergeCell ref="A8:B8"/>
    <mergeCell ref="A9:B9"/>
    <mergeCell ref="A11:B11"/>
  </mergeCells>
  <phoneticPr fontId="2" type="noConversion"/>
  <printOptions horizontalCentered="1"/>
  <pageMargins left="0.19685039370078741" right="0.19685039370078741" top="0.39370078740157483" bottom="0.39370078740157483" header="0" footer="0"/>
  <pageSetup scale="6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topLeftCell="A30" workbookViewId="0">
      <selection activeCell="V35" sqref="V35"/>
    </sheetView>
  </sheetViews>
  <sheetFormatPr baseColWidth="10" defaultRowHeight="12.75" x14ac:dyDescent="0.2"/>
  <cols>
    <col min="1" max="1" width="5.42578125" style="36" customWidth="1"/>
    <col min="2" max="2" width="12" style="36" customWidth="1"/>
    <col min="3" max="3" width="40.7109375" style="36" customWidth="1"/>
    <col min="4" max="5" width="11.42578125" style="36"/>
    <col min="6" max="7" width="13.28515625" style="36" bestFit="1" customWidth="1"/>
    <col min="8" max="8" width="9.85546875" style="36" hidden="1" customWidth="1"/>
    <col min="9" max="9" width="8.85546875" style="36" hidden="1" customWidth="1"/>
    <col min="10" max="10" width="9.7109375" style="36" hidden="1" customWidth="1"/>
    <col min="11" max="13" width="8.85546875" style="36" hidden="1" customWidth="1"/>
    <col min="14" max="14" width="10.7109375" style="36" hidden="1" customWidth="1"/>
    <col min="15" max="15" width="8.85546875" style="36" hidden="1" customWidth="1"/>
    <col min="16" max="20" width="8.85546875" style="36" customWidth="1"/>
    <col min="21" max="21" width="28.42578125" style="36" customWidth="1"/>
    <col min="22" max="30" width="8.85546875" style="36" customWidth="1"/>
    <col min="31" max="16384" width="11.42578125" style="36"/>
  </cols>
  <sheetData>
    <row r="1" spans="1:30"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c r="Y1" s="29"/>
      <c r="Z1" s="29"/>
      <c r="AA1" s="29"/>
      <c r="AB1" s="29"/>
      <c r="AC1" s="29"/>
      <c r="AD1" s="29"/>
    </row>
    <row r="2" spans="1:30" ht="13.5" customHeight="1"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c r="Y2" s="29"/>
      <c r="Z2" s="29"/>
      <c r="AA2" s="29"/>
      <c r="AB2" s="29"/>
      <c r="AC2" s="29"/>
      <c r="AD2" s="29"/>
    </row>
    <row r="3" spans="1:30"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c r="Y3" s="32"/>
      <c r="Z3" s="32"/>
      <c r="AA3" s="32"/>
      <c r="AB3" s="32"/>
      <c r="AC3" s="32"/>
      <c r="AD3" s="32"/>
    </row>
    <row r="4" spans="1:30"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c r="Y4" s="32"/>
      <c r="Z4" s="32"/>
      <c r="AA4" s="32"/>
      <c r="AB4" s="32"/>
      <c r="AC4" s="32"/>
      <c r="AD4" s="32"/>
    </row>
    <row r="5" spans="1:30" ht="13.5" hidden="1" customHeight="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30"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c r="Y6" s="32"/>
      <c r="Z6" s="32"/>
      <c r="AA6" s="32"/>
      <c r="AB6" s="32"/>
      <c r="AC6" s="32"/>
      <c r="AD6" s="32"/>
    </row>
    <row r="7" spans="1:30" x14ac:dyDescent="0.2">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row>
    <row r="8" spans="1:30" x14ac:dyDescent="0.2">
      <c r="A8" s="11" t="s">
        <v>36</v>
      </c>
      <c r="B8" s="6"/>
      <c r="C8" s="11" t="s">
        <v>185</v>
      </c>
      <c r="D8" s="6"/>
      <c r="E8" s="6"/>
      <c r="F8" s="6"/>
      <c r="G8" s="6"/>
      <c r="H8" s="6"/>
      <c r="I8" s="6"/>
      <c r="J8" s="6"/>
      <c r="K8" s="6"/>
      <c r="L8" s="6"/>
      <c r="M8" s="6"/>
      <c r="N8" s="6"/>
      <c r="O8" s="6"/>
      <c r="Q8" s="6"/>
    </row>
    <row r="9" spans="1:30" x14ac:dyDescent="0.2">
      <c r="A9" s="30" t="s">
        <v>0</v>
      </c>
      <c r="B9" s="30"/>
      <c r="C9" s="30" t="s">
        <v>226</v>
      </c>
      <c r="D9" s="1"/>
      <c r="E9" s="1"/>
      <c r="F9" s="1"/>
      <c r="G9" s="1"/>
      <c r="H9" s="1"/>
      <c r="I9" s="1"/>
      <c r="J9" s="1"/>
      <c r="K9" s="1"/>
      <c r="L9" s="6"/>
      <c r="M9" s="6"/>
      <c r="N9" s="6"/>
      <c r="O9" s="6"/>
      <c r="P9" s="6"/>
      <c r="Q9" s="6"/>
    </row>
    <row r="10" spans="1:30" x14ac:dyDescent="0.2">
      <c r="A10" s="30" t="s">
        <v>60</v>
      </c>
      <c r="B10" s="31"/>
      <c r="C10" s="30" t="s">
        <v>227</v>
      </c>
      <c r="D10" s="1"/>
      <c r="E10" s="1"/>
      <c r="F10" s="1"/>
      <c r="G10" s="1"/>
      <c r="H10" s="1"/>
      <c r="I10" s="1"/>
      <c r="J10" s="1"/>
      <c r="K10" s="1"/>
      <c r="L10" s="6"/>
      <c r="M10" s="6"/>
      <c r="N10" s="6"/>
      <c r="O10" s="6"/>
      <c r="P10" s="6"/>
      <c r="Q10" s="6"/>
    </row>
    <row r="11" spans="1:30" x14ac:dyDescent="0.2">
      <c r="A11" s="30" t="s">
        <v>6</v>
      </c>
      <c r="B11" s="31"/>
      <c r="C11" s="30" t="s">
        <v>137</v>
      </c>
      <c r="D11" s="1"/>
      <c r="E11" s="1"/>
      <c r="F11" s="1"/>
      <c r="G11" s="1"/>
      <c r="H11" s="1"/>
      <c r="I11" s="1"/>
      <c r="J11" s="1"/>
      <c r="K11" s="1"/>
      <c r="L11" s="6"/>
      <c r="M11" s="6"/>
      <c r="N11" s="6"/>
      <c r="O11" s="6"/>
      <c r="P11" s="6"/>
      <c r="Q11" s="6"/>
    </row>
    <row r="12" spans="1:30" x14ac:dyDescent="0.2">
      <c r="A12" s="30" t="s">
        <v>38</v>
      </c>
      <c r="B12" s="31"/>
      <c r="C12" s="30" t="s">
        <v>228</v>
      </c>
      <c r="D12" s="1"/>
      <c r="E12" s="1"/>
      <c r="F12" s="1"/>
      <c r="G12" s="1"/>
      <c r="H12" s="1"/>
      <c r="I12" s="1"/>
      <c r="J12" s="1"/>
      <c r="K12" s="1"/>
      <c r="L12" s="6"/>
      <c r="M12" s="6"/>
      <c r="N12" s="6"/>
      <c r="O12" s="6"/>
      <c r="P12" s="6"/>
      <c r="Q12" s="6"/>
      <c r="X12" s="46"/>
      <c r="Y12" s="46"/>
      <c r="Z12" s="46"/>
      <c r="AA12" s="46"/>
      <c r="AB12" s="46"/>
      <c r="AC12" s="46"/>
      <c r="AD12" s="46"/>
    </row>
    <row r="13" spans="1:30" ht="18.75" customHeight="1" x14ac:dyDescent="0.2">
      <c r="A13" s="369" t="s">
        <v>3</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2"/>
      <c r="Z13" s="32"/>
      <c r="AA13" s="32"/>
      <c r="AB13" s="32"/>
      <c r="AC13" s="32"/>
      <c r="AD13" s="32"/>
    </row>
    <row r="14" spans="1:30" ht="18.75" customHeight="1" x14ac:dyDescent="0.2">
      <c r="A14" s="431" t="s">
        <v>229</v>
      </c>
      <c r="B14" s="431"/>
      <c r="C14" s="431"/>
      <c r="D14" s="431"/>
      <c r="E14" s="431"/>
      <c r="F14" s="431"/>
      <c r="G14" s="431"/>
      <c r="H14" s="431"/>
      <c r="I14" s="431"/>
      <c r="J14" s="431"/>
      <c r="K14" s="431"/>
      <c r="L14" s="431"/>
      <c r="M14" s="431"/>
      <c r="N14" s="431"/>
      <c r="O14" s="431"/>
      <c r="P14" s="431"/>
      <c r="Q14" s="431"/>
      <c r="R14" s="431"/>
      <c r="S14" s="431"/>
      <c r="T14" s="431"/>
      <c r="U14" s="431"/>
      <c r="V14" s="431"/>
      <c r="W14" s="431"/>
      <c r="X14" s="431"/>
      <c r="Y14" s="92"/>
      <c r="Z14" s="92"/>
      <c r="AA14" s="92"/>
      <c r="AB14" s="92"/>
      <c r="AC14" s="92"/>
      <c r="AD14" s="92"/>
    </row>
    <row r="15" spans="1:30" s="94" customFormat="1" ht="24" customHeight="1" x14ac:dyDescent="0.2">
      <c r="A15" s="432" t="s">
        <v>4</v>
      </c>
      <c r="B15" s="433"/>
      <c r="C15" s="434"/>
      <c r="D15" s="435" t="s">
        <v>7</v>
      </c>
      <c r="E15" s="435" t="s">
        <v>17</v>
      </c>
      <c r="F15" s="437" t="s">
        <v>18</v>
      </c>
      <c r="G15" s="438"/>
      <c r="H15" s="437" t="s">
        <v>19</v>
      </c>
      <c r="I15" s="438"/>
      <c r="J15" s="432" t="s">
        <v>13</v>
      </c>
      <c r="K15" s="434"/>
      <c r="L15" s="432" t="s">
        <v>9</v>
      </c>
      <c r="M15" s="434"/>
      <c r="N15" s="432" t="s">
        <v>12</v>
      </c>
      <c r="O15" s="434"/>
      <c r="P15" s="432" t="s">
        <v>14</v>
      </c>
      <c r="Q15" s="434"/>
      <c r="R15" s="439" t="s">
        <v>27</v>
      </c>
      <c r="S15" s="439"/>
      <c r="T15" s="439"/>
      <c r="U15" s="440" t="s">
        <v>28</v>
      </c>
      <c r="V15" s="437" t="s">
        <v>30</v>
      </c>
      <c r="W15" s="441"/>
      <c r="X15" s="438"/>
      <c r="Y15" s="34"/>
      <c r="Z15" s="34"/>
      <c r="AA15" s="34"/>
      <c r="AB15" s="34"/>
      <c r="AC15" s="34"/>
      <c r="AD15" s="34"/>
    </row>
    <row r="16" spans="1:30" s="94" customFormat="1" x14ac:dyDescent="0.2">
      <c r="A16" s="93" t="s">
        <v>16</v>
      </c>
      <c r="B16" s="439" t="s">
        <v>5</v>
      </c>
      <c r="C16" s="439"/>
      <c r="D16" s="436"/>
      <c r="E16" s="436"/>
      <c r="F16" s="95" t="s">
        <v>20</v>
      </c>
      <c r="G16" s="95" t="s">
        <v>21</v>
      </c>
      <c r="H16" s="95" t="s">
        <v>22</v>
      </c>
      <c r="I16" s="95" t="s">
        <v>23</v>
      </c>
      <c r="J16" s="60" t="s">
        <v>10</v>
      </c>
      <c r="K16" s="60" t="s">
        <v>11</v>
      </c>
      <c r="L16" s="60" t="s">
        <v>10</v>
      </c>
      <c r="M16" s="60" t="s">
        <v>11</v>
      </c>
      <c r="N16" s="60" t="s">
        <v>10</v>
      </c>
      <c r="O16" s="60" t="s">
        <v>11</v>
      </c>
      <c r="P16" s="60" t="s">
        <v>10</v>
      </c>
      <c r="Q16" s="60" t="s">
        <v>11</v>
      </c>
      <c r="R16" s="60" t="s">
        <v>10</v>
      </c>
      <c r="S16" s="60" t="s">
        <v>11</v>
      </c>
      <c r="T16" s="60" t="s">
        <v>29</v>
      </c>
      <c r="U16" s="440"/>
      <c r="V16" s="95" t="s">
        <v>31</v>
      </c>
      <c r="W16" s="95" t="s">
        <v>32</v>
      </c>
      <c r="X16" s="95" t="s">
        <v>33</v>
      </c>
      <c r="Y16" s="34"/>
      <c r="Z16" s="34"/>
      <c r="AA16" s="34"/>
      <c r="AB16" s="34"/>
      <c r="AC16" s="34"/>
      <c r="AD16" s="34"/>
    </row>
    <row r="17" spans="1:30" ht="27.75" customHeight="1" x14ac:dyDescent="0.2">
      <c r="A17" s="9">
        <v>1</v>
      </c>
      <c r="B17" s="377" t="s">
        <v>230</v>
      </c>
      <c r="C17" s="378"/>
      <c r="D17" s="18" t="s">
        <v>231</v>
      </c>
      <c r="E17" s="59">
        <v>0.1</v>
      </c>
      <c r="F17" s="17">
        <f>$F$35*E17</f>
        <v>1718472.6</v>
      </c>
      <c r="G17" s="17">
        <f>$G$35*E17</f>
        <v>1709595.4000000001</v>
      </c>
      <c r="H17" s="14">
        <f>J17+L17+N17+P17</f>
        <v>44</v>
      </c>
      <c r="I17" s="14">
        <f>K17+M17+O17+Q17</f>
        <v>37</v>
      </c>
      <c r="J17" s="9">
        <v>11</v>
      </c>
      <c r="K17" s="38">
        <v>7</v>
      </c>
      <c r="L17" s="9">
        <v>11</v>
      </c>
      <c r="M17" s="5">
        <v>4</v>
      </c>
      <c r="N17" s="9">
        <v>11</v>
      </c>
      <c r="O17" s="5">
        <v>10</v>
      </c>
      <c r="P17" s="328">
        <v>11</v>
      </c>
      <c r="Q17" s="329">
        <v>16</v>
      </c>
      <c r="R17" s="13">
        <f t="shared" ref="R17:S35" si="0">J17+L17+N17+P17</f>
        <v>44</v>
      </c>
      <c r="S17" s="13">
        <f t="shared" si="0"/>
        <v>37</v>
      </c>
      <c r="T17" s="13">
        <f>S17-R17</f>
        <v>-7</v>
      </c>
      <c r="U17" s="22"/>
      <c r="V17" s="5">
        <f>Q17/P17*100</f>
        <v>145.45454545454547</v>
      </c>
      <c r="W17" s="5">
        <f>G17/F17*100</f>
        <v>99.483424990308251</v>
      </c>
      <c r="X17" s="5">
        <f>V17/W17*100</f>
        <v>146.20982889231624</v>
      </c>
      <c r="Y17" s="96"/>
      <c r="Z17" s="96"/>
      <c r="AA17" s="96"/>
      <c r="AB17" s="96"/>
      <c r="AC17" s="96"/>
      <c r="AD17" s="96"/>
    </row>
    <row r="18" spans="1:30" ht="24.75" customHeight="1" x14ac:dyDescent="0.2">
      <c r="A18" s="9">
        <v>2</v>
      </c>
      <c r="B18" s="377" t="s">
        <v>232</v>
      </c>
      <c r="C18" s="378"/>
      <c r="D18" s="18" t="s">
        <v>233</v>
      </c>
      <c r="E18" s="59">
        <v>0.1</v>
      </c>
      <c r="F18" s="17">
        <f t="shared" ref="F18:F34" si="1">$F$35*E18</f>
        <v>1718472.6</v>
      </c>
      <c r="G18" s="17">
        <f t="shared" ref="G18:G34" si="2">$G$35*E18</f>
        <v>1709595.4000000001</v>
      </c>
      <c r="H18" s="14">
        <f t="shared" ref="H18:I34" si="3">J18+L18+N18+P18</f>
        <v>44</v>
      </c>
      <c r="I18" s="14">
        <f t="shared" si="3"/>
        <v>37</v>
      </c>
      <c r="J18" s="9">
        <v>11</v>
      </c>
      <c r="K18" s="38">
        <v>7</v>
      </c>
      <c r="L18" s="9">
        <v>11</v>
      </c>
      <c r="M18" s="5">
        <v>4</v>
      </c>
      <c r="N18" s="9">
        <v>11</v>
      </c>
      <c r="O18" s="5">
        <v>10</v>
      </c>
      <c r="P18" s="328">
        <v>11</v>
      </c>
      <c r="Q18" s="329">
        <v>16</v>
      </c>
      <c r="R18" s="13">
        <f t="shared" si="0"/>
        <v>44</v>
      </c>
      <c r="S18" s="13">
        <f t="shared" si="0"/>
        <v>37</v>
      </c>
      <c r="T18" s="13">
        <f t="shared" ref="T18:T35" si="4">S18-R18</f>
        <v>-7</v>
      </c>
      <c r="U18" s="22"/>
      <c r="V18" s="277">
        <f t="shared" ref="V18:V35" si="5">Q18/P18*100</f>
        <v>145.45454545454547</v>
      </c>
      <c r="W18" s="5">
        <f t="shared" ref="W18:W35" si="6">G18/F18*100</f>
        <v>99.483424990308251</v>
      </c>
      <c r="X18" s="5">
        <f t="shared" ref="X18:X35" si="7">V18/W18*100</f>
        <v>146.20982889231624</v>
      </c>
      <c r="Y18" s="96"/>
      <c r="Z18" s="96"/>
      <c r="AA18" s="96"/>
      <c r="AB18" s="96"/>
      <c r="AC18" s="96"/>
      <c r="AD18" s="96"/>
    </row>
    <row r="19" spans="1:30" ht="33" customHeight="1" x14ac:dyDescent="0.2">
      <c r="A19" s="9">
        <v>3</v>
      </c>
      <c r="B19" s="377" t="s">
        <v>234</v>
      </c>
      <c r="C19" s="378"/>
      <c r="D19" s="18" t="s">
        <v>235</v>
      </c>
      <c r="E19" s="59">
        <v>0.05</v>
      </c>
      <c r="F19" s="17">
        <f t="shared" si="1"/>
        <v>859236.3</v>
      </c>
      <c r="G19" s="17">
        <f t="shared" si="2"/>
        <v>854797.70000000007</v>
      </c>
      <c r="H19" s="14">
        <f t="shared" si="3"/>
        <v>44</v>
      </c>
      <c r="I19" s="14">
        <f t="shared" si="3"/>
        <v>37</v>
      </c>
      <c r="J19" s="9">
        <v>11</v>
      </c>
      <c r="K19" s="38">
        <v>7</v>
      </c>
      <c r="L19" s="9">
        <v>11</v>
      </c>
      <c r="M19" s="5">
        <v>4</v>
      </c>
      <c r="N19" s="9">
        <v>11</v>
      </c>
      <c r="O19" s="5">
        <v>10</v>
      </c>
      <c r="P19" s="328">
        <v>11</v>
      </c>
      <c r="Q19" s="329">
        <v>16</v>
      </c>
      <c r="R19" s="13">
        <f t="shared" si="0"/>
        <v>44</v>
      </c>
      <c r="S19" s="13">
        <f t="shared" si="0"/>
        <v>37</v>
      </c>
      <c r="T19" s="13">
        <f t="shared" si="4"/>
        <v>-7</v>
      </c>
      <c r="U19" s="22"/>
      <c r="V19" s="277">
        <f t="shared" si="5"/>
        <v>145.45454545454547</v>
      </c>
      <c r="W19" s="5">
        <f t="shared" si="6"/>
        <v>99.483424990308251</v>
      </c>
      <c r="X19" s="5">
        <f t="shared" si="7"/>
        <v>146.20982889231624</v>
      </c>
      <c r="Y19" s="96"/>
      <c r="Z19" s="96"/>
      <c r="AA19" s="96"/>
      <c r="AB19" s="96"/>
      <c r="AC19" s="96"/>
      <c r="AD19" s="96"/>
    </row>
    <row r="20" spans="1:30" ht="33" customHeight="1" x14ac:dyDescent="0.2">
      <c r="A20" s="9">
        <v>4</v>
      </c>
      <c r="B20" s="377" t="s">
        <v>236</v>
      </c>
      <c r="C20" s="378"/>
      <c r="D20" s="18" t="s">
        <v>235</v>
      </c>
      <c r="E20" s="59">
        <v>0.05</v>
      </c>
      <c r="F20" s="17">
        <f t="shared" si="1"/>
        <v>859236.3</v>
      </c>
      <c r="G20" s="17">
        <f t="shared" si="2"/>
        <v>854797.70000000007</v>
      </c>
      <c r="H20" s="14">
        <f t="shared" si="3"/>
        <v>1600</v>
      </c>
      <c r="I20" s="14">
        <f t="shared" si="3"/>
        <v>4155</v>
      </c>
      <c r="J20" s="9">
        <v>400</v>
      </c>
      <c r="K20" s="38">
        <v>433</v>
      </c>
      <c r="L20" s="9">
        <v>400</v>
      </c>
      <c r="M20" s="5">
        <v>450</v>
      </c>
      <c r="N20" s="9">
        <v>400</v>
      </c>
      <c r="O20" s="5">
        <v>1104</v>
      </c>
      <c r="P20" s="328">
        <v>400</v>
      </c>
      <c r="Q20" s="329">
        <v>2168</v>
      </c>
      <c r="R20" s="13">
        <f t="shared" si="0"/>
        <v>1600</v>
      </c>
      <c r="S20" s="13">
        <f t="shared" si="0"/>
        <v>4155</v>
      </c>
      <c r="T20" s="13">
        <f t="shared" si="4"/>
        <v>2555</v>
      </c>
      <c r="U20" s="22"/>
      <c r="V20" s="277">
        <f t="shared" si="5"/>
        <v>542</v>
      </c>
      <c r="W20" s="5">
        <f t="shared" si="6"/>
        <v>99.483424990308251</v>
      </c>
      <c r="X20" s="5">
        <f t="shared" si="7"/>
        <v>544.81437490999326</v>
      </c>
      <c r="Y20" s="96"/>
      <c r="Z20" s="96"/>
      <c r="AA20" s="96"/>
      <c r="AB20" s="96"/>
      <c r="AC20" s="96"/>
      <c r="AD20" s="96"/>
    </row>
    <row r="21" spans="1:30" ht="32.25" customHeight="1" x14ac:dyDescent="0.2">
      <c r="A21" s="9">
        <v>5</v>
      </c>
      <c r="B21" s="377" t="s">
        <v>237</v>
      </c>
      <c r="C21" s="378"/>
      <c r="D21" s="18" t="s">
        <v>235</v>
      </c>
      <c r="E21" s="59">
        <v>0.05</v>
      </c>
      <c r="F21" s="17">
        <f t="shared" si="1"/>
        <v>859236.3</v>
      </c>
      <c r="G21" s="17">
        <f t="shared" si="2"/>
        <v>854797.70000000007</v>
      </c>
      <c r="H21" s="14">
        <f t="shared" si="3"/>
        <v>16</v>
      </c>
      <c r="I21" s="14">
        <f t="shared" si="3"/>
        <v>4</v>
      </c>
      <c r="J21" s="9">
        <v>4</v>
      </c>
      <c r="K21" s="38">
        <v>0</v>
      </c>
      <c r="L21" s="9">
        <v>4</v>
      </c>
      <c r="M21" s="5">
        <v>0</v>
      </c>
      <c r="N21" s="9">
        <v>4</v>
      </c>
      <c r="O21" s="5">
        <v>4</v>
      </c>
      <c r="P21" s="328">
        <v>4</v>
      </c>
      <c r="Q21" s="329">
        <v>0</v>
      </c>
      <c r="R21" s="13">
        <f t="shared" si="0"/>
        <v>16</v>
      </c>
      <c r="S21" s="13">
        <f t="shared" si="0"/>
        <v>4</v>
      </c>
      <c r="T21" s="13">
        <f t="shared" si="4"/>
        <v>-12</v>
      </c>
      <c r="U21" s="22"/>
      <c r="V21" s="277">
        <f t="shared" si="5"/>
        <v>0</v>
      </c>
      <c r="W21" s="5">
        <f t="shared" si="6"/>
        <v>99.483424990308251</v>
      </c>
      <c r="X21" s="5">
        <f t="shared" si="7"/>
        <v>0</v>
      </c>
      <c r="Y21" s="96"/>
      <c r="Z21" s="96"/>
      <c r="AA21" s="96"/>
      <c r="AB21" s="96"/>
      <c r="AC21" s="96"/>
      <c r="AD21" s="96"/>
    </row>
    <row r="22" spans="1:30" ht="36" customHeight="1" x14ac:dyDescent="0.2">
      <c r="A22" s="9">
        <v>6</v>
      </c>
      <c r="B22" s="377" t="s">
        <v>238</v>
      </c>
      <c r="C22" s="378"/>
      <c r="D22" s="18" t="s">
        <v>239</v>
      </c>
      <c r="E22" s="59">
        <v>0.05</v>
      </c>
      <c r="F22" s="17">
        <f t="shared" si="1"/>
        <v>859236.3</v>
      </c>
      <c r="G22" s="17">
        <f t="shared" si="2"/>
        <v>854797.70000000007</v>
      </c>
      <c r="H22" s="14">
        <f t="shared" si="3"/>
        <v>4</v>
      </c>
      <c r="I22" s="14">
        <f t="shared" si="3"/>
        <v>2</v>
      </c>
      <c r="J22" s="9">
        <v>1</v>
      </c>
      <c r="K22" s="38">
        <v>0</v>
      </c>
      <c r="L22" s="9">
        <v>1</v>
      </c>
      <c r="M22" s="5">
        <v>0</v>
      </c>
      <c r="N22" s="9">
        <v>1</v>
      </c>
      <c r="O22" s="5">
        <v>2</v>
      </c>
      <c r="P22" s="328">
        <v>1</v>
      </c>
      <c r="Q22" s="329">
        <v>0</v>
      </c>
      <c r="R22" s="13">
        <f t="shared" si="0"/>
        <v>4</v>
      </c>
      <c r="S22" s="13">
        <f>K22+M22+O22+Q22</f>
        <v>2</v>
      </c>
      <c r="T22" s="13">
        <f>S22-R22</f>
        <v>-2</v>
      </c>
      <c r="U22" s="22"/>
      <c r="V22" s="277">
        <f t="shared" si="5"/>
        <v>0</v>
      </c>
      <c r="W22" s="5">
        <f t="shared" si="6"/>
        <v>99.483424990308251</v>
      </c>
      <c r="X22" s="5">
        <f t="shared" si="7"/>
        <v>0</v>
      </c>
      <c r="Y22" s="96"/>
      <c r="Z22" s="96"/>
      <c r="AA22" s="96"/>
      <c r="AB22" s="96"/>
      <c r="AC22" s="96"/>
      <c r="AD22" s="96"/>
    </row>
    <row r="23" spans="1:30" ht="25.5" customHeight="1" x14ac:dyDescent="0.2">
      <c r="A23" s="9">
        <v>7</v>
      </c>
      <c r="B23" s="377" t="s">
        <v>240</v>
      </c>
      <c r="C23" s="378"/>
      <c r="D23" s="18" t="s">
        <v>235</v>
      </c>
      <c r="E23" s="59">
        <v>0.05</v>
      </c>
      <c r="F23" s="17">
        <f t="shared" si="1"/>
        <v>859236.3</v>
      </c>
      <c r="G23" s="17">
        <f t="shared" si="2"/>
        <v>854797.70000000007</v>
      </c>
      <c r="H23" s="14">
        <f t="shared" si="3"/>
        <v>500</v>
      </c>
      <c r="I23" s="14">
        <f t="shared" si="3"/>
        <v>307</v>
      </c>
      <c r="J23" s="9">
        <v>200</v>
      </c>
      <c r="K23" s="38">
        <v>140</v>
      </c>
      <c r="L23" s="9">
        <v>100</v>
      </c>
      <c r="M23" s="5">
        <v>57</v>
      </c>
      <c r="N23" s="9">
        <v>100</v>
      </c>
      <c r="O23" s="5">
        <v>79</v>
      </c>
      <c r="P23" s="328">
        <v>100</v>
      </c>
      <c r="Q23" s="329">
        <v>31</v>
      </c>
      <c r="R23" s="13">
        <f t="shared" si="0"/>
        <v>500</v>
      </c>
      <c r="S23" s="13">
        <f>K23+M23+O23+Q23</f>
        <v>307</v>
      </c>
      <c r="T23" s="13">
        <f>S23-R23</f>
        <v>-193</v>
      </c>
      <c r="U23" s="22"/>
      <c r="V23" s="277">
        <f t="shared" si="5"/>
        <v>31</v>
      </c>
      <c r="W23" s="5">
        <f t="shared" si="6"/>
        <v>99.483424990308251</v>
      </c>
      <c r="X23" s="5">
        <f t="shared" si="7"/>
        <v>31.160969782674897</v>
      </c>
      <c r="Y23" s="96"/>
      <c r="Z23" s="96"/>
      <c r="AA23" s="96"/>
      <c r="AB23" s="96"/>
      <c r="AC23" s="96"/>
      <c r="AD23" s="96"/>
    </row>
    <row r="24" spans="1:30" ht="27" customHeight="1" x14ac:dyDescent="0.2">
      <c r="A24" s="9">
        <v>8</v>
      </c>
      <c r="B24" s="377" t="s">
        <v>241</v>
      </c>
      <c r="C24" s="378"/>
      <c r="D24" s="18" t="s">
        <v>235</v>
      </c>
      <c r="E24" s="59">
        <v>0.05</v>
      </c>
      <c r="F24" s="17">
        <f t="shared" si="1"/>
        <v>859236.3</v>
      </c>
      <c r="G24" s="17">
        <f t="shared" si="2"/>
        <v>854797.70000000007</v>
      </c>
      <c r="H24" s="14">
        <f t="shared" si="3"/>
        <v>500</v>
      </c>
      <c r="I24" s="14">
        <f t="shared" si="3"/>
        <v>417</v>
      </c>
      <c r="J24" s="9">
        <v>100</v>
      </c>
      <c r="K24" s="38">
        <v>40</v>
      </c>
      <c r="L24" s="9">
        <v>150</v>
      </c>
      <c r="M24" s="5">
        <v>105</v>
      </c>
      <c r="N24" s="9">
        <v>100</v>
      </c>
      <c r="O24" s="5">
        <v>34</v>
      </c>
      <c r="P24" s="328">
        <v>150</v>
      </c>
      <c r="Q24" s="329">
        <v>238</v>
      </c>
      <c r="R24" s="13">
        <f t="shared" si="0"/>
        <v>500</v>
      </c>
      <c r="S24" s="13">
        <f>K24+M24+O24+Q24</f>
        <v>417</v>
      </c>
      <c r="T24" s="13">
        <f>S24-R24</f>
        <v>-83</v>
      </c>
      <c r="U24" s="22"/>
      <c r="V24" s="277">
        <f t="shared" si="5"/>
        <v>158.66666666666666</v>
      </c>
      <c r="W24" s="5">
        <f t="shared" si="6"/>
        <v>99.483424990308251</v>
      </c>
      <c r="X24" s="5">
        <f t="shared" si="7"/>
        <v>159.49055501670162</v>
      </c>
      <c r="Y24" s="96"/>
      <c r="Z24" s="96"/>
      <c r="AA24" s="96"/>
      <c r="AB24" s="96"/>
      <c r="AC24" s="96"/>
      <c r="AD24" s="96"/>
    </row>
    <row r="25" spans="1:30" ht="31.5" customHeight="1" x14ac:dyDescent="0.2">
      <c r="A25" s="9">
        <v>9</v>
      </c>
      <c r="B25" s="377" t="s">
        <v>242</v>
      </c>
      <c r="C25" s="378"/>
      <c r="D25" s="18" t="s">
        <v>140</v>
      </c>
      <c r="E25" s="59">
        <v>0.05</v>
      </c>
      <c r="F25" s="17">
        <f t="shared" si="1"/>
        <v>859236.3</v>
      </c>
      <c r="G25" s="17">
        <f t="shared" si="2"/>
        <v>854797.70000000007</v>
      </c>
      <c r="H25" s="14">
        <f t="shared" si="3"/>
        <v>25</v>
      </c>
      <c r="I25" s="14">
        <f t="shared" si="3"/>
        <v>12</v>
      </c>
      <c r="J25" s="9">
        <v>5</v>
      </c>
      <c r="K25" s="38">
        <v>3</v>
      </c>
      <c r="L25" s="9">
        <v>10</v>
      </c>
      <c r="M25" s="5">
        <v>0</v>
      </c>
      <c r="N25" s="9">
        <v>5</v>
      </c>
      <c r="O25" s="5">
        <v>4</v>
      </c>
      <c r="P25" s="328">
        <v>5</v>
      </c>
      <c r="Q25" s="329">
        <v>5</v>
      </c>
      <c r="R25" s="13">
        <f t="shared" si="0"/>
        <v>25</v>
      </c>
      <c r="S25" s="13">
        <f>K25+M25+O25+Q25</f>
        <v>12</v>
      </c>
      <c r="T25" s="13">
        <f>S25-R25</f>
        <v>-13</v>
      </c>
      <c r="U25" s="22"/>
      <c r="V25" s="277">
        <f t="shared" si="5"/>
        <v>100</v>
      </c>
      <c r="W25" s="5">
        <f t="shared" si="6"/>
        <v>99.483424990308251</v>
      </c>
      <c r="X25" s="5">
        <f t="shared" si="7"/>
        <v>100.5192573634674</v>
      </c>
      <c r="Y25" s="96"/>
      <c r="Z25" s="96"/>
      <c r="AA25" s="96"/>
      <c r="AB25" s="96"/>
      <c r="AC25" s="96"/>
      <c r="AD25" s="96"/>
    </row>
    <row r="26" spans="1:30" ht="34.5" customHeight="1" x14ac:dyDescent="0.2">
      <c r="A26" s="9">
        <v>10</v>
      </c>
      <c r="B26" s="377" t="s">
        <v>243</v>
      </c>
      <c r="C26" s="378"/>
      <c r="D26" s="18" t="s">
        <v>86</v>
      </c>
      <c r="E26" s="59">
        <v>0.05</v>
      </c>
      <c r="F26" s="17">
        <f t="shared" si="1"/>
        <v>859236.3</v>
      </c>
      <c r="G26" s="17">
        <f t="shared" si="2"/>
        <v>854797.70000000007</v>
      </c>
      <c r="H26" s="14">
        <f t="shared" si="3"/>
        <v>12</v>
      </c>
      <c r="I26" s="14">
        <f t="shared" si="3"/>
        <v>12</v>
      </c>
      <c r="J26" s="9">
        <v>3</v>
      </c>
      <c r="K26" s="38">
        <v>3</v>
      </c>
      <c r="L26" s="9">
        <v>3</v>
      </c>
      <c r="M26" s="5">
        <v>3</v>
      </c>
      <c r="N26" s="9">
        <v>3</v>
      </c>
      <c r="O26" s="5">
        <v>3</v>
      </c>
      <c r="P26" s="328">
        <v>3</v>
      </c>
      <c r="Q26" s="329">
        <v>3</v>
      </c>
      <c r="R26" s="13">
        <f t="shared" si="0"/>
        <v>12</v>
      </c>
      <c r="S26" s="13">
        <f t="shared" si="0"/>
        <v>12</v>
      </c>
      <c r="T26" s="13">
        <f t="shared" si="4"/>
        <v>0</v>
      </c>
      <c r="U26" s="22"/>
      <c r="V26" s="277">
        <f t="shared" si="5"/>
        <v>100</v>
      </c>
      <c r="W26" s="5">
        <f t="shared" si="6"/>
        <v>99.483424990308251</v>
      </c>
      <c r="X26" s="5">
        <f t="shared" si="7"/>
        <v>100.5192573634674</v>
      </c>
      <c r="Y26" s="96"/>
      <c r="Z26" s="96"/>
      <c r="AA26" s="96"/>
      <c r="AB26" s="96"/>
      <c r="AC26" s="96"/>
      <c r="AD26" s="96"/>
    </row>
    <row r="27" spans="1:30" ht="26.25" customHeight="1" x14ac:dyDescent="0.2">
      <c r="A27" s="9">
        <v>11</v>
      </c>
      <c r="B27" s="377" t="s">
        <v>244</v>
      </c>
      <c r="C27" s="378"/>
      <c r="D27" s="18" t="s">
        <v>235</v>
      </c>
      <c r="E27" s="59">
        <v>0.05</v>
      </c>
      <c r="F27" s="17">
        <f t="shared" si="1"/>
        <v>859236.3</v>
      </c>
      <c r="G27" s="17">
        <f t="shared" si="2"/>
        <v>854797.70000000007</v>
      </c>
      <c r="H27" s="14">
        <f t="shared" si="3"/>
        <v>40</v>
      </c>
      <c r="I27" s="14">
        <f t="shared" si="3"/>
        <v>39</v>
      </c>
      <c r="J27" s="9">
        <v>10</v>
      </c>
      <c r="K27" s="38">
        <v>24</v>
      </c>
      <c r="L27" s="9">
        <v>10</v>
      </c>
      <c r="M27" s="5">
        <v>5</v>
      </c>
      <c r="N27" s="9">
        <v>10</v>
      </c>
      <c r="O27" s="5">
        <v>2</v>
      </c>
      <c r="P27" s="328">
        <v>10</v>
      </c>
      <c r="Q27" s="329">
        <v>8</v>
      </c>
      <c r="R27" s="13">
        <f t="shared" si="0"/>
        <v>40</v>
      </c>
      <c r="S27" s="13">
        <f t="shared" si="0"/>
        <v>39</v>
      </c>
      <c r="T27" s="13">
        <f t="shared" si="4"/>
        <v>-1</v>
      </c>
      <c r="U27" s="22"/>
      <c r="V27" s="277">
        <f t="shared" si="5"/>
        <v>80</v>
      </c>
      <c r="W27" s="5">
        <f t="shared" si="6"/>
        <v>99.483424990308251</v>
      </c>
      <c r="X27" s="5">
        <f t="shared" si="7"/>
        <v>80.415405890773926</v>
      </c>
      <c r="Y27" s="96"/>
      <c r="Z27" s="96"/>
      <c r="AA27" s="96"/>
      <c r="AB27" s="96"/>
      <c r="AC27" s="96"/>
      <c r="AD27" s="96"/>
    </row>
    <row r="28" spans="1:30" ht="30" customHeight="1" x14ac:dyDescent="0.2">
      <c r="A28" s="9">
        <v>12</v>
      </c>
      <c r="B28" s="377" t="s">
        <v>245</v>
      </c>
      <c r="C28" s="378"/>
      <c r="D28" s="18" t="s">
        <v>166</v>
      </c>
      <c r="E28" s="59">
        <v>0.05</v>
      </c>
      <c r="F28" s="17">
        <f t="shared" si="1"/>
        <v>859236.3</v>
      </c>
      <c r="G28" s="17">
        <f t="shared" si="2"/>
        <v>854797.70000000007</v>
      </c>
      <c r="H28" s="14">
        <f t="shared" si="3"/>
        <v>12</v>
      </c>
      <c r="I28" s="14">
        <f t="shared" si="3"/>
        <v>9</v>
      </c>
      <c r="J28" s="9">
        <v>3</v>
      </c>
      <c r="K28" s="38">
        <v>3</v>
      </c>
      <c r="L28" s="9">
        <v>3</v>
      </c>
      <c r="M28" s="5">
        <v>1</v>
      </c>
      <c r="N28" s="9">
        <v>3</v>
      </c>
      <c r="O28" s="5">
        <v>2</v>
      </c>
      <c r="P28" s="328">
        <v>3</v>
      </c>
      <c r="Q28" s="329">
        <v>3</v>
      </c>
      <c r="R28" s="13">
        <f t="shared" si="0"/>
        <v>12</v>
      </c>
      <c r="S28" s="13">
        <f t="shared" si="0"/>
        <v>9</v>
      </c>
      <c r="T28" s="13">
        <f t="shared" si="4"/>
        <v>-3</v>
      </c>
      <c r="U28" s="58"/>
      <c r="V28" s="277">
        <f t="shared" si="5"/>
        <v>100</v>
      </c>
      <c r="W28" s="5">
        <f t="shared" si="6"/>
        <v>99.483424990308251</v>
      </c>
      <c r="X28" s="5">
        <f t="shared" si="7"/>
        <v>100.5192573634674</v>
      </c>
      <c r="Y28" s="96"/>
      <c r="Z28" s="96"/>
      <c r="AA28" s="96"/>
      <c r="AB28" s="96"/>
      <c r="AC28" s="96"/>
      <c r="AD28" s="96"/>
    </row>
    <row r="29" spans="1:30" ht="23.25" customHeight="1" x14ac:dyDescent="0.2">
      <c r="A29" s="9">
        <v>13</v>
      </c>
      <c r="B29" s="377" t="s">
        <v>246</v>
      </c>
      <c r="C29" s="378"/>
      <c r="D29" s="18" t="s">
        <v>166</v>
      </c>
      <c r="E29" s="59">
        <v>0.05</v>
      </c>
      <c r="F29" s="17">
        <f t="shared" si="1"/>
        <v>859236.3</v>
      </c>
      <c r="G29" s="17">
        <f t="shared" si="2"/>
        <v>854797.70000000007</v>
      </c>
      <c r="H29" s="14">
        <f t="shared" si="3"/>
        <v>120</v>
      </c>
      <c r="I29" s="14">
        <f t="shared" si="3"/>
        <v>152</v>
      </c>
      <c r="J29" s="9">
        <v>30</v>
      </c>
      <c r="K29" s="38">
        <v>45</v>
      </c>
      <c r="L29" s="9">
        <v>30</v>
      </c>
      <c r="M29" s="5">
        <v>55</v>
      </c>
      <c r="N29" s="9">
        <v>30</v>
      </c>
      <c r="O29" s="5">
        <v>2</v>
      </c>
      <c r="P29" s="328">
        <v>30</v>
      </c>
      <c r="Q29" s="329">
        <v>50</v>
      </c>
      <c r="R29" s="13">
        <f t="shared" si="0"/>
        <v>120</v>
      </c>
      <c r="S29" s="13">
        <f t="shared" si="0"/>
        <v>152</v>
      </c>
      <c r="T29" s="13">
        <f t="shared" si="4"/>
        <v>32</v>
      </c>
      <c r="U29" s="58"/>
      <c r="V29" s="277">
        <f t="shared" si="5"/>
        <v>166.66666666666669</v>
      </c>
      <c r="W29" s="5">
        <f t="shared" si="6"/>
        <v>99.483424990308251</v>
      </c>
      <c r="X29" s="5">
        <f t="shared" si="7"/>
        <v>167.53209560577901</v>
      </c>
      <c r="Y29" s="96"/>
      <c r="Z29" s="96"/>
      <c r="AA29" s="96"/>
      <c r="AB29" s="96"/>
      <c r="AC29" s="96"/>
      <c r="AD29" s="96"/>
    </row>
    <row r="30" spans="1:30" ht="23.25" customHeight="1" x14ac:dyDescent="0.2">
      <c r="A30" s="9">
        <v>14</v>
      </c>
      <c r="B30" s="429" t="s">
        <v>247</v>
      </c>
      <c r="C30" s="430"/>
      <c r="D30" s="18" t="s">
        <v>248</v>
      </c>
      <c r="E30" s="59">
        <v>0.05</v>
      </c>
      <c r="F30" s="17">
        <f t="shared" si="1"/>
        <v>859236.3</v>
      </c>
      <c r="G30" s="17">
        <f t="shared" si="2"/>
        <v>854797.70000000007</v>
      </c>
      <c r="H30" s="14">
        <f t="shared" si="3"/>
        <v>12</v>
      </c>
      <c r="I30" s="14">
        <f t="shared" si="3"/>
        <v>9</v>
      </c>
      <c r="J30" s="9">
        <v>3</v>
      </c>
      <c r="K30" s="38">
        <v>6</v>
      </c>
      <c r="L30" s="9">
        <v>3</v>
      </c>
      <c r="M30" s="5">
        <v>1</v>
      </c>
      <c r="N30" s="9">
        <v>3</v>
      </c>
      <c r="O30" s="5">
        <v>2</v>
      </c>
      <c r="P30" s="328">
        <v>3</v>
      </c>
      <c r="Q30" s="329">
        <v>0</v>
      </c>
      <c r="R30" s="13">
        <f t="shared" si="0"/>
        <v>12</v>
      </c>
      <c r="S30" s="13">
        <f t="shared" si="0"/>
        <v>9</v>
      </c>
      <c r="T30" s="13">
        <f t="shared" si="4"/>
        <v>-3</v>
      </c>
      <c r="U30" s="58"/>
      <c r="V30" s="277">
        <f t="shared" si="5"/>
        <v>0</v>
      </c>
      <c r="W30" s="5">
        <f t="shared" si="6"/>
        <v>99.483424990308251</v>
      </c>
      <c r="X30" s="5">
        <f t="shared" si="7"/>
        <v>0</v>
      </c>
      <c r="Y30" s="96"/>
      <c r="Z30" s="96"/>
      <c r="AA30" s="96"/>
      <c r="AB30" s="96"/>
      <c r="AC30" s="96"/>
      <c r="AD30" s="96"/>
    </row>
    <row r="31" spans="1:30" ht="23.25" customHeight="1" x14ac:dyDescent="0.2">
      <c r="A31" s="9">
        <v>15</v>
      </c>
      <c r="B31" s="429" t="s">
        <v>249</v>
      </c>
      <c r="C31" s="430"/>
      <c r="D31" s="18" t="s">
        <v>235</v>
      </c>
      <c r="E31" s="59">
        <v>0.05</v>
      </c>
      <c r="F31" s="17">
        <f t="shared" si="1"/>
        <v>859236.3</v>
      </c>
      <c r="G31" s="17">
        <f t="shared" si="2"/>
        <v>854797.70000000007</v>
      </c>
      <c r="H31" s="14">
        <f t="shared" si="3"/>
        <v>2200</v>
      </c>
      <c r="I31" s="14">
        <f t="shared" si="3"/>
        <v>2827</v>
      </c>
      <c r="J31" s="9">
        <v>550</v>
      </c>
      <c r="K31" s="38">
        <v>733</v>
      </c>
      <c r="L31" s="9">
        <v>550</v>
      </c>
      <c r="M31" s="5">
        <v>695</v>
      </c>
      <c r="N31" s="9">
        <v>550</v>
      </c>
      <c r="O31" s="5">
        <v>491</v>
      </c>
      <c r="P31" s="328">
        <v>550</v>
      </c>
      <c r="Q31" s="329">
        <v>908</v>
      </c>
      <c r="R31" s="13">
        <f t="shared" si="0"/>
        <v>2200</v>
      </c>
      <c r="S31" s="13">
        <f t="shared" si="0"/>
        <v>2827</v>
      </c>
      <c r="T31" s="13">
        <f t="shared" si="4"/>
        <v>627</v>
      </c>
      <c r="U31" s="58"/>
      <c r="V31" s="277">
        <f t="shared" si="5"/>
        <v>165.09090909090909</v>
      </c>
      <c r="W31" s="5">
        <f t="shared" si="6"/>
        <v>99.483424990308251</v>
      </c>
      <c r="X31" s="5">
        <f t="shared" si="7"/>
        <v>165.94815579277892</v>
      </c>
      <c r="Y31" s="96"/>
      <c r="Z31" s="96"/>
      <c r="AA31" s="96"/>
      <c r="AB31" s="96"/>
      <c r="AC31" s="96"/>
      <c r="AD31" s="96"/>
    </row>
    <row r="32" spans="1:30" ht="33.75" customHeight="1" x14ac:dyDescent="0.2">
      <c r="A32" s="9">
        <v>16</v>
      </c>
      <c r="B32" s="424" t="s">
        <v>250</v>
      </c>
      <c r="C32" s="425"/>
      <c r="D32" s="18" t="s">
        <v>235</v>
      </c>
      <c r="E32" s="59">
        <v>0.05</v>
      </c>
      <c r="F32" s="17">
        <f t="shared" si="1"/>
        <v>859236.3</v>
      </c>
      <c r="G32" s="17">
        <f t="shared" si="2"/>
        <v>854797.70000000007</v>
      </c>
      <c r="H32" s="14">
        <f t="shared" si="3"/>
        <v>1800</v>
      </c>
      <c r="I32" s="14">
        <f t="shared" si="3"/>
        <v>2017</v>
      </c>
      <c r="J32" s="9">
        <v>450</v>
      </c>
      <c r="K32" s="38">
        <v>688</v>
      </c>
      <c r="L32" s="9">
        <v>450</v>
      </c>
      <c r="M32" s="5">
        <v>598</v>
      </c>
      <c r="N32" s="9">
        <v>450</v>
      </c>
      <c r="O32" s="5">
        <v>286</v>
      </c>
      <c r="P32" s="328">
        <v>450</v>
      </c>
      <c r="Q32" s="329">
        <v>445</v>
      </c>
      <c r="R32" s="13">
        <f>J32+L32+N32+P32</f>
        <v>1800</v>
      </c>
      <c r="S32" s="13">
        <f t="shared" si="0"/>
        <v>2017</v>
      </c>
      <c r="T32" s="13">
        <f t="shared" si="4"/>
        <v>217</v>
      </c>
      <c r="U32" s="58"/>
      <c r="V32" s="277">
        <f t="shared" si="5"/>
        <v>98.888888888888886</v>
      </c>
      <c r="W32" s="5">
        <f t="shared" si="6"/>
        <v>99.483424990308251</v>
      </c>
      <c r="X32" s="5">
        <f t="shared" si="7"/>
        <v>99.40237672609554</v>
      </c>
      <c r="Y32" s="96"/>
      <c r="Z32" s="96"/>
      <c r="AA32" s="96"/>
      <c r="AB32" s="96"/>
      <c r="AC32" s="96"/>
      <c r="AD32" s="96"/>
    </row>
    <row r="33" spans="1:31" ht="33.75" customHeight="1" x14ac:dyDescent="0.2">
      <c r="A33" s="9">
        <v>17</v>
      </c>
      <c r="B33" s="424" t="s">
        <v>251</v>
      </c>
      <c r="C33" s="425"/>
      <c r="D33" s="18" t="s">
        <v>252</v>
      </c>
      <c r="E33" s="59">
        <v>0.05</v>
      </c>
      <c r="F33" s="17">
        <f t="shared" si="1"/>
        <v>859236.3</v>
      </c>
      <c r="G33" s="17">
        <f t="shared" si="2"/>
        <v>854797.70000000007</v>
      </c>
      <c r="H33" s="14">
        <f t="shared" si="3"/>
        <v>255</v>
      </c>
      <c r="I33" s="14">
        <f t="shared" si="3"/>
        <v>416</v>
      </c>
      <c r="J33" s="9">
        <v>85</v>
      </c>
      <c r="K33" s="38">
        <v>206</v>
      </c>
      <c r="L33" s="9">
        <v>85</v>
      </c>
      <c r="M33" s="5">
        <v>73</v>
      </c>
      <c r="N33" s="9">
        <v>85</v>
      </c>
      <c r="O33" s="5">
        <v>87</v>
      </c>
      <c r="P33" s="328">
        <v>0</v>
      </c>
      <c r="Q33" s="329">
        <v>50</v>
      </c>
      <c r="R33" s="13">
        <f t="shared" si="0"/>
        <v>255</v>
      </c>
      <c r="S33" s="13">
        <f t="shared" si="0"/>
        <v>416</v>
      </c>
      <c r="T33" s="13">
        <f t="shared" si="4"/>
        <v>161</v>
      </c>
      <c r="U33" s="58"/>
      <c r="V33" s="277"/>
      <c r="W33" s="5">
        <f t="shared" si="6"/>
        <v>99.483424990308251</v>
      </c>
      <c r="X33" s="5">
        <f t="shared" si="7"/>
        <v>0</v>
      </c>
      <c r="Y33" s="96"/>
      <c r="Z33" s="96"/>
      <c r="AA33" s="96"/>
      <c r="AB33" s="96"/>
      <c r="AC33" s="96"/>
      <c r="AD33" s="96"/>
    </row>
    <row r="34" spans="1:31" ht="33.75" customHeight="1" x14ac:dyDescent="0.2">
      <c r="A34" s="9">
        <v>18</v>
      </c>
      <c r="B34" s="424" t="s">
        <v>253</v>
      </c>
      <c r="C34" s="425"/>
      <c r="D34" s="18" t="s">
        <v>44</v>
      </c>
      <c r="E34" s="59">
        <v>0.05</v>
      </c>
      <c r="F34" s="17">
        <f t="shared" si="1"/>
        <v>859236.3</v>
      </c>
      <c r="G34" s="17">
        <f t="shared" si="2"/>
        <v>854797.70000000007</v>
      </c>
      <c r="H34" s="14">
        <f t="shared" si="3"/>
        <v>12</v>
      </c>
      <c r="I34" s="14">
        <f t="shared" si="3"/>
        <v>12</v>
      </c>
      <c r="J34" s="9">
        <v>3</v>
      </c>
      <c r="K34" s="38">
        <v>3</v>
      </c>
      <c r="L34" s="9">
        <v>3</v>
      </c>
      <c r="M34" s="5">
        <v>3</v>
      </c>
      <c r="N34" s="9">
        <v>3</v>
      </c>
      <c r="O34" s="5">
        <v>3</v>
      </c>
      <c r="P34" s="328">
        <v>3</v>
      </c>
      <c r="Q34" s="329">
        <v>3</v>
      </c>
      <c r="R34" s="13">
        <f t="shared" si="0"/>
        <v>12</v>
      </c>
      <c r="S34" s="13">
        <f t="shared" si="0"/>
        <v>12</v>
      </c>
      <c r="T34" s="13">
        <f t="shared" si="4"/>
        <v>0</v>
      </c>
      <c r="U34" s="58"/>
      <c r="V34" s="277">
        <f t="shared" si="5"/>
        <v>100</v>
      </c>
      <c r="W34" s="5">
        <f t="shared" si="6"/>
        <v>99.483424990308251</v>
      </c>
      <c r="X34" s="5">
        <f t="shared" si="7"/>
        <v>100.5192573634674</v>
      </c>
      <c r="Y34" s="96"/>
      <c r="Z34" s="96"/>
      <c r="AA34" s="96"/>
      <c r="AB34" s="96"/>
      <c r="AC34" s="96"/>
      <c r="AD34" s="96"/>
    </row>
    <row r="35" spans="1:31" s="1" customFormat="1" ht="21.75" customHeight="1" x14ac:dyDescent="0.2">
      <c r="A35" s="426" t="s">
        <v>24</v>
      </c>
      <c r="B35" s="427"/>
      <c r="C35" s="428"/>
      <c r="D35" s="60"/>
      <c r="E35" s="97">
        <f>SUM(E17:E34)</f>
        <v>1.0000000000000002</v>
      </c>
      <c r="F35" s="47">
        <f>SEGUIMIENTO!D8</f>
        <v>17184726</v>
      </c>
      <c r="G35" s="47">
        <f>SEGUIMIENTO!E8</f>
        <v>17095954</v>
      </c>
      <c r="H35" s="60">
        <f t="shared" ref="H35:Q35" si="8">SUM(H17:H34)</f>
        <v>7240</v>
      </c>
      <c r="I35" s="60">
        <f t="shared" si="8"/>
        <v>10501</v>
      </c>
      <c r="J35" s="60">
        <f t="shared" si="8"/>
        <v>1880</v>
      </c>
      <c r="K35" s="60">
        <f t="shared" si="8"/>
        <v>2348</v>
      </c>
      <c r="L35" s="60">
        <f t="shared" si="8"/>
        <v>1835</v>
      </c>
      <c r="M35" s="60">
        <f t="shared" si="8"/>
        <v>2058</v>
      </c>
      <c r="N35" s="60">
        <f t="shared" si="8"/>
        <v>1780</v>
      </c>
      <c r="O35" s="60">
        <f t="shared" si="8"/>
        <v>2135</v>
      </c>
      <c r="P35" s="60">
        <f t="shared" si="8"/>
        <v>1745</v>
      </c>
      <c r="Q35" s="60">
        <f t="shared" si="8"/>
        <v>3960</v>
      </c>
      <c r="R35" s="5">
        <f t="shared" si="0"/>
        <v>7240</v>
      </c>
      <c r="S35" s="5">
        <f t="shared" si="0"/>
        <v>10501</v>
      </c>
      <c r="T35" s="5">
        <f t="shared" si="4"/>
        <v>3261</v>
      </c>
      <c r="U35" s="5"/>
      <c r="V35" s="277">
        <f t="shared" si="5"/>
        <v>226.93409742120343</v>
      </c>
      <c r="W35" s="5">
        <f t="shared" si="6"/>
        <v>99.483424990308251</v>
      </c>
      <c r="X35" s="5">
        <f t="shared" si="7"/>
        <v>228.11246943228133</v>
      </c>
      <c r="Y35" s="23"/>
      <c r="Z35" s="23"/>
      <c r="AA35" s="23"/>
      <c r="AB35" s="23"/>
      <c r="AC35" s="23"/>
      <c r="AD35" s="23"/>
    </row>
    <row r="36" spans="1:31" s="6" customFormat="1" ht="14.25" customHeight="1" x14ac:dyDescent="0.2">
      <c r="F36" s="10"/>
    </row>
    <row r="37" spans="1:31" s="6" customFormat="1" ht="14.25" customHeight="1" x14ac:dyDescent="0.2">
      <c r="B37" s="11" t="s">
        <v>25</v>
      </c>
      <c r="F37" s="10"/>
      <c r="H37" s="6" t="s">
        <v>26</v>
      </c>
    </row>
    <row r="38" spans="1:31" ht="18.75" x14ac:dyDescent="0.3">
      <c r="C38" s="98" t="s">
        <v>254</v>
      </c>
      <c r="D38" s="99"/>
      <c r="E38" s="99"/>
      <c r="F38" s="99"/>
      <c r="G38" s="99"/>
      <c r="H38" s="99"/>
      <c r="I38" s="99"/>
      <c r="J38" s="99"/>
      <c r="K38" s="99"/>
    </row>
    <row r="39" spans="1:31" ht="18.75" x14ac:dyDescent="0.3">
      <c r="A39" s="423"/>
      <c r="B39" s="423"/>
      <c r="C39" s="423"/>
      <c r="D39" s="423"/>
      <c r="E39" s="423"/>
      <c r="F39" s="423"/>
      <c r="G39" s="423"/>
      <c r="H39" s="423"/>
      <c r="I39" s="423"/>
      <c r="J39" s="423"/>
      <c r="K39" s="423"/>
      <c r="L39" s="423"/>
      <c r="M39" s="423"/>
      <c r="N39" s="423"/>
      <c r="O39" s="423"/>
      <c r="P39" s="423"/>
      <c r="Q39" s="423"/>
      <c r="R39" s="423"/>
      <c r="S39" s="423"/>
      <c r="T39" s="423"/>
      <c r="U39" s="423"/>
      <c r="V39" s="423"/>
      <c r="W39" s="423"/>
      <c r="X39" s="423"/>
      <c r="Y39" s="100"/>
      <c r="Z39" s="100"/>
      <c r="AA39" s="100"/>
      <c r="AB39" s="100"/>
      <c r="AC39" s="100"/>
      <c r="AD39" s="100"/>
    </row>
    <row r="40" spans="1:31" ht="18.75" x14ac:dyDescent="0.3">
      <c r="A40" s="423"/>
      <c r="B40" s="423"/>
      <c r="C40" s="423"/>
      <c r="D40" s="423"/>
      <c r="E40" s="423"/>
      <c r="F40" s="423"/>
      <c r="G40" s="423"/>
      <c r="H40" s="423"/>
      <c r="I40" s="423"/>
      <c r="J40" s="423"/>
      <c r="K40" s="423"/>
      <c r="L40" s="423"/>
      <c r="M40" s="423"/>
      <c r="N40" s="423"/>
      <c r="O40" s="423"/>
      <c r="P40" s="423"/>
      <c r="Q40" s="423"/>
      <c r="R40" s="423"/>
      <c r="S40" s="423"/>
      <c r="T40" s="423"/>
      <c r="U40" s="423"/>
      <c r="V40" s="423"/>
      <c r="W40" s="423"/>
      <c r="X40" s="423"/>
      <c r="Y40" s="100"/>
      <c r="Z40" s="100"/>
      <c r="AA40" s="100"/>
      <c r="AB40" s="100"/>
      <c r="AC40" s="100"/>
      <c r="AD40" s="100"/>
    </row>
    <row r="41" spans="1:31" x14ac:dyDescent="0.2">
      <c r="A41" s="6"/>
      <c r="B41" s="6"/>
      <c r="C41" s="6"/>
      <c r="D41" s="6"/>
      <c r="E41" s="6"/>
      <c r="F41" s="6"/>
      <c r="G41" s="6"/>
      <c r="H41" s="6"/>
      <c r="I41" s="6"/>
      <c r="J41" s="6"/>
      <c r="K41" s="6"/>
      <c r="L41" s="6"/>
      <c r="M41" s="6"/>
      <c r="N41" s="6"/>
      <c r="O41" s="6"/>
      <c r="P41" s="6"/>
      <c r="Q41" s="6"/>
      <c r="R41" s="6"/>
      <c r="S41" s="6"/>
      <c r="T41" s="6"/>
      <c r="U41" s="50"/>
      <c r="V41" s="50"/>
      <c r="W41" s="395"/>
      <c r="X41" s="395"/>
      <c r="Y41" s="23"/>
      <c r="Z41" s="23"/>
      <c r="AA41" s="23"/>
      <c r="AB41" s="23"/>
      <c r="AC41" s="23"/>
      <c r="AD41" s="23"/>
      <c r="AE41" s="6"/>
    </row>
    <row r="42" spans="1:31" x14ac:dyDescent="0.2">
      <c r="A42" s="388" t="s">
        <v>54</v>
      </c>
      <c r="B42" s="388"/>
      <c r="C42" s="388"/>
      <c r="D42" s="387"/>
      <c r="E42" s="387"/>
      <c r="F42" s="387"/>
      <c r="G42" s="6"/>
      <c r="H42" s="6"/>
      <c r="I42" s="6"/>
      <c r="J42" s="6"/>
      <c r="K42" s="11" t="s">
        <v>255</v>
      </c>
      <c r="L42" s="11"/>
      <c r="M42" s="11"/>
      <c r="N42" s="11"/>
      <c r="O42" s="11"/>
      <c r="P42" s="11"/>
      <c r="Q42" s="11"/>
      <c r="R42" s="11"/>
      <c r="S42" s="11"/>
      <c r="T42" s="11"/>
      <c r="U42" s="388" t="s">
        <v>256</v>
      </c>
      <c r="V42" s="388"/>
      <c r="W42" s="388"/>
      <c r="X42" s="388"/>
      <c r="Y42" s="11"/>
      <c r="Z42" s="11"/>
      <c r="AA42" s="11"/>
      <c r="AB42" s="11"/>
      <c r="AC42" s="11"/>
      <c r="AD42" s="11"/>
      <c r="AE42" s="11"/>
    </row>
    <row r="43" spans="1:31" x14ac:dyDescent="0.2">
      <c r="A43" s="387" t="s">
        <v>53</v>
      </c>
      <c r="B43" s="387"/>
      <c r="C43" s="387"/>
      <c r="D43" s="387"/>
      <c r="E43" s="387"/>
      <c r="F43" s="387"/>
      <c r="G43" s="6"/>
      <c r="H43" s="6"/>
      <c r="I43" s="6"/>
      <c r="J43" s="6"/>
      <c r="K43" s="11" t="s">
        <v>257</v>
      </c>
      <c r="L43" s="11"/>
      <c r="M43" s="11"/>
      <c r="N43" s="11"/>
      <c r="O43" s="11"/>
      <c r="P43" s="11"/>
      <c r="Q43" s="11"/>
      <c r="R43" s="11"/>
      <c r="S43" s="11"/>
      <c r="T43" s="11"/>
      <c r="U43" s="387" t="s">
        <v>258</v>
      </c>
      <c r="V43" s="387"/>
      <c r="W43" s="387"/>
      <c r="X43" s="387"/>
      <c r="Y43" s="11"/>
      <c r="Z43" s="11"/>
      <c r="AA43" s="11"/>
      <c r="AB43" s="11"/>
      <c r="AC43" s="11"/>
      <c r="AD43" s="11"/>
      <c r="AE43" s="11"/>
    </row>
  </sheetData>
  <mergeCells count="49">
    <mergeCell ref="A1:X1"/>
    <mergeCell ref="A2:X2"/>
    <mergeCell ref="A3:X3"/>
    <mergeCell ref="A4:X4"/>
    <mergeCell ref="A5:X5"/>
    <mergeCell ref="A6:X6"/>
    <mergeCell ref="A13:X13"/>
    <mergeCell ref="A14:X14"/>
    <mergeCell ref="A15:C15"/>
    <mergeCell ref="D15:D16"/>
    <mergeCell ref="E15:E16"/>
    <mergeCell ref="F15:G15"/>
    <mergeCell ref="H15:I15"/>
    <mergeCell ref="J15:K15"/>
    <mergeCell ref="L15:M15"/>
    <mergeCell ref="N15:O15"/>
    <mergeCell ref="P15:Q15"/>
    <mergeCell ref="R15:T15"/>
    <mergeCell ref="U15:U16"/>
    <mergeCell ref="V15:X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A35:C35"/>
    <mergeCell ref="A43:C43"/>
    <mergeCell ref="D43:F43"/>
    <mergeCell ref="U43:X43"/>
    <mergeCell ref="A39:X39"/>
    <mergeCell ref="A40:X40"/>
    <mergeCell ref="W41:X41"/>
    <mergeCell ref="A42:C42"/>
    <mergeCell ref="D42:F42"/>
    <mergeCell ref="U42:X4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opLeftCell="A2" workbookViewId="0">
      <selection activeCell="A29" sqref="A29:X29"/>
    </sheetView>
  </sheetViews>
  <sheetFormatPr baseColWidth="10" defaultRowHeight="12.75" x14ac:dyDescent="0.2"/>
  <cols>
    <col min="1" max="1" width="5.42578125" style="36" customWidth="1"/>
    <col min="2" max="2" width="12" style="36" customWidth="1"/>
    <col min="3" max="3" width="40.7109375" style="36" customWidth="1"/>
    <col min="4" max="4" width="12.7109375" style="36" customWidth="1"/>
    <col min="5" max="5" width="10.5703125" style="36" customWidth="1"/>
    <col min="6" max="6" width="12.42578125" style="36" bestFit="1" customWidth="1"/>
    <col min="7" max="7" width="12.42578125" style="36" customWidth="1"/>
    <col min="8" max="8" width="9.85546875" style="36" hidden="1" customWidth="1"/>
    <col min="9" max="9" width="8.85546875" style="36" hidden="1" customWidth="1"/>
    <col min="10" max="10" width="9.7109375" style="36" hidden="1" customWidth="1"/>
    <col min="11" max="11" width="8.85546875" style="36" hidden="1" customWidth="1"/>
    <col min="12" max="12" width="10" style="36" hidden="1" customWidth="1"/>
    <col min="13" max="13" width="8.85546875" style="36" hidden="1" customWidth="1"/>
    <col min="14" max="14" width="9.85546875" style="36" hidden="1" customWidth="1"/>
    <col min="15" max="15" width="8.85546875" style="36" hidden="1" customWidth="1"/>
    <col min="16" max="16" width="9.85546875" style="36" customWidth="1"/>
    <col min="17" max="17" width="8.85546875" style="36" customWidth="1"/>
    <col min="18" max="18" width="9.42578125" style="36" customWidth="1"/>
    <col min="19" max="20" width="8.85546875" style="36" customWidth="1"/>
    <col min="21" max="21" width="22.425781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t="12.75" hidden="1" customHeight="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t="12.75" hidden="1" customHeight="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t="12.75" hidden="1" customHeight="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11" t="s">
        <v>36</v>
      </c>
      <c r="B7" s="6"/>
      <c r="C7" s="11" t="s">
        <v>185</v>
      </c>
      <c r="D7" s="6"/>
      <c r="E7" s="6"/>
      <c r="F7" s="6"/>
      <c r="G7" s="6"/>
      <c r="H7" s="6"/>
      <c r="I7" s="6"/>
      <c r="J7" s="6"/>
      <c r="K7" s="6"/>
      <c r="L7" s="6"/>
      <c r="M7" s="6"/>
      <c r="N7" s="6"/>
      <c r="O7" s="6"/>
      <c r="Q7" s="6"/>
    </row>
    <row r="8" spans="1:24" x14ac:dyDescent="0.2">
      <c r="A8" s="30" t="s">
        <v>0</v>
      </c>
      <c r="B8" s="30"/>
      <c r="C8" s="30" t="s">
        <v>226</v>
      </c>
      <c r="D8" s="1"/>
      <c r="E8" s="1"/>
      <c r="F8" s="1"/>
      <c r="G8" s="1"/>
      <c r="H8" s="1"/>
      <c r="I8" s="1"/>
      <c r="J8" s="1"/>
      <c r="K8" s="1"/>
      <c r="L8" s="6"/>
      <c r="M8" s="6"/>
      <c r="N8" s="6"/>
      <c r="O8" s="6"/>
      <c r="P8" s="6"/>
      <c r="Q8" s="6"/>
    </row>
    <row r="9" spans="1:24" x14ac:dyDescent="0.2">
      <c r="A9" s="30" t="s">
        <v>60</v>
      </c>
      <c r="B9" s="31"/>
      <c r="C9" s="30" t="s">
        <v>259</v>
      </c>
      <c r="D9" s="1"/>
      <c r="E9" s="1"/>
      <c r="F9" s="1"/>
      <c r="G9" s="1"/>
      <c r="H9" s="1"/>
      <c r="I9" s="1"/>
      <c r="J9" s="1"/>
      <c r="K9" s="1"/>
      <c r="L9" s="6"/>
      <c r="M9" s="6"/>
      <c r="N9" s="6"/>
      <c r="O9" s="6"/>
      <c r="P9" s="6"/>
      <c r="Q9" s="6"/>
    </row>
    <row r="10" spans="1:24" x14ac:dyDescent="0.2">
      <c r="A10" s="30" t="s">
        <v>6</v>
      </c>
      <c r="B10" s="31"/>
      <c r="C10" s="30" t="s">
        <v>137</v>
      </c>
      <c r="D10" s="1"/>
      <c r="E10" s="1"/>
      <c r="F10" s="1"/>
      <c r="G10" s="1"/>
      <c r="H10" s="1"/>
      <c r="I10" s="1"/>
      <c r="J10" s="1"/>
      <c r="K10" s="1"/>
      <c r="L10" s="6"/>
      <c r="M10" s="6"/>
      <c r="N10" s="6"/>
      <c r="O10" s="6"/>
      <c r="P10" s="6"/>
      <c r="Q10" s="6"/>
    </row>
    <row r="11" spans="1:24" x14ac:dyDescent="0.2">
      <c r="A11" s="30" t="s">
        <v>38</v>
      </c>
      <c r="B11" s="31"/>
      <c r="C11" s="30" t="s">
        <v>260</v>
      </c>
      <c r="D11" s="1"/>
      <c r="E11" s="1"/>
      <c r="F11" s="1"/>
      <c r="G11" s="1"/>
      <c r="H11" s="1"/>
      <c r="I11" s="1"/>
      <c r="J11" s="1"/>
      <c r="K11" s="1"/>
      <c r="L11" s="6"/>
      <c r="M11" s="6"/>
      <c r="N11" s="6"/>
      <c r="O11" s="6"/>
      <c r="P11" s="6"/>
      <c r="Q11" s="6"/>
    </row>
    <row r="12" spans="1:24" x14ac:dyDescent="0.2">
      <c r="A12" s="1"/>
      <c r="B12" s="1"/>
      <c r="C12" s="1"/>
      <c r="D12" s="1"/>
      <c r="E12" s="1"/>
      <c r="F12" s="1"/>
      <c r="G12" s="1"/>
      <c r="H12" s="1"/>
      <c r="I12" s="1"/>
      <c r="J12" s="1"/>
      <c r="K12" s="1"/>
      <c r="L12" s="6"/>
      <c r="M12" s="6"/>
      <c r="N12" s="6"/>
      <c r="O12" s="6"/>
      <c r="P12" s="6"/>
      <c r="Q12" s="6"/>
      <c r="U12" s="46"/>
      <c r="X12" s="46"/>
    </row>
    <row r="13" spans="1:24" x14ac:dyDescent="0.2">
      <c r="A13" s="369" t="s">
        <v>3</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row>
    <row r="14" spans="1:24" ht="33" customHeight="1" x14ac:dyDescent="0.2">
      <c r="A14" s="383" t="s">
        <v>261</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row>
    <row r="15" spans="1:24" x14ac:dyDescent="0.2">
      <c r="A15" s="6"/>
      <c r="B15" s="6"/>
      <c r="C15" s="6"/>
      <c r="D15" s="6"/>
      <c r="E15" s="6"/>
      <c r="F15" s="6"/>
      <c r="G15" s="6"/>
      <c r="H15" s="6"/>
      <c r="I15" s="6"/>
      <c r="J15" s="6"/>
      <c r="K15" s="6"/>
      <c r="L15" s="6"/>
      <c r="M15" s="6"/>
      <c r="N15" s="6"/>
      <c r="O15" s="6"/>
      <c r="P15" s="6"/>
      <c r="Q15" s="6"/>
    </row>
    <row r="16" spans="1:24" ht="12.7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4" ht="20.25" customHeight="1"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4" ht="39.75" customHeight="1" x14ac:dyDescent="0.2">
      <c r="A18" s="9">
        <v>1</v>
      </c>
      <c r="B18" s="377" t="s">
        <v>262</v>
      </c>
      <c r="C18" s="378"/>
      <c r="D18" s="18" t="s">
        <v>235</v>
      </c>
      <c r="E18" s="90">
        <v>0.4</v>
      </c>
      <c r="F18" s="17">
        <f>$F$23*E18</f>
        <v>573000</v>
      </c>
      <c r="G18" s="17">
        <f>$G$23*E18</f>
        <v>573000</v>
      </c>
      <c r="H18" s="5">
        <f>J18+L18+N18+P18</f>
        <v>44</v>
      </c>
      <c r="I18" s="5">
        <f>K18+M18+O18+Q18</f>
        <v>37</v>
      </c>
      <c r="J18" s="9">
        <v>11</v>
      </c>
      <c r="K18" s="38">
        <v>7</v>
      </c>
      <c r="L18" s="9">
        <v>11</v>
      </c>
      <c r="M18" s="5">
        <v>4</v>
      </c>
      <c r="N18" s="9">
        <v>11</v>
      </c>
      <c r="O18" s="5">
        <v>10</v>
      </c>
      <c r="P18" s="328">
        <v>11</v>
      </c>
      <c r="Q18" s="329">
        <v>16</v>
      </c>
      <c r="R18" s="13">
        <f t="shared" ref="R18:S22" si="0">J18+L18+N18+P18</f>
        <v>44</v>
      </c>
      <c r="S18" s="13">
        <f t="shared" si="0"/>
        <v>37</v>
      </c>
      <c r="T18" s="13">
        <f t="shared" ref="T18:T23" si="1">S18-R18</f>
        <v>-7</v>
      </c>
      <c r="U18" s="7"/>
      <c r="V18" s="5">
        <f>Q18/P18*100</f>
        <v>145.45454545454547</v>
      </c>
      <c r="W18" s="5">
        <f t="shared" ref="W18:W23" si="2">G18/F18*100</f>
        <v>100</v>
      </c>
      <c r="X18" s="5">
        <f t="shared" ref="X18:X23" si="3">V18/W18*100</f>
        <v>145.45454545454547</v>
      </c>
    </row>
    <row r="19" spans="1:24" ht="33" customHeight="1" x14ac:dyDescent="0.2">
      <c r="A19" s="9">
        <v>2</v>
      </c>
      <c r="B19" s="377" t="s">
        <v>263</v>
      </c>
      <c r="C19" s="378"/>
      <c r="D19" s="18" t="s">
        <v>235</v>
      </c>
      <c r="E19" s="90">
        <v>0.3</v>
      </c>
      <c r="F19" s="17">
        <f>$F$23*E19</f>
        <v>429750</v>
      </c>
      <c r="G19" s="17">
        <f>$G$23*E19</f>
        <v>429750</v>
      </c>
      <c r="H19" s="5">
        <f t="shared" ref="H19:I22" si="4">J19+L19+N19+P19</f>
        <v>4</v>
      </c>
      <c r="I19" s="5">
        <f t="shared" si="4"/>
        <v>7</v>
      </c>
      <c r="J19" s="9">
        <v>1</v>
      </c>
      <c r="K19" s="38">
        <v>1</v>
      </c>
      <c r="L19" s="9">
        <v>1</v>
      </c>
      <c r="M19" s="5">
        <v>4</v>
      </c>
      <c r="N19" s="9">
        <v>1</v>
      </c>
      <c r="O19" s="5">
        <v>1</v>
      </c>
      <c r="P19" s="328">
        <v>1</v>
      </c>
      <c r="Q19" s="329">
        <v>1</v>
      </c>
      <c r="R19" s="13">
        <f t="shared" si="0"/>
        <v>4</v>
      </c>
      <c r="S19" s="13">
        <f t="shared" si="0"/>
        <v>7</v>
      </c>
      <c r="T19" s="13">
        <f t="shared" si="1"/>
        <v>3</v>
      </c>
      <c r="U19" s="7"/>
      <c r="V19" s="277">
        <f t="shared" ref="V19:V23" si="5">Q19/P19*100</f>
        <v>100</v>
      </c>
      <c r="W19" s="5">
        <f t="shared" si="2"/>
        <v>100</v>
      </c>
      <c r="X19" s="5">
        <f t="shared" si="3"/>
        <v>100</v>
      </c>
    </row>
    <row r="20" spans="1:24" ht="40.5" customHeight="1" x14ac:dyDescent="0.2">
      <c r="A20" s="9">
        <v>3</v>
      </c>
      <c r="B20" s="377" t="s">
        <v>264</v>
      </c>
      <c r="C20" s="378"/>
      <c r="D20" s="18" t="s">
        <v>235</v>
      </c>
      <c r="E20" s="90">
        <v>0.1</v>
      </c>
      <c r="F20" s="17">
        <f>$F$23*E20</f>
        <v>143250</v>
      </c>
      <c r="G20" s="17">
        <f>$G$23*E20</f>
        <v>143250</v>
      </c>
      <c r="H20" s="5">
        <f t="shared" si="4"/>
        <v>1600</v>
      </c>
      <c r="I20" s="5">
        <f t="shared" si="4"/>
        <v>3704</v>
      </c>
      <c r="J20" s="9">
        <v>400</v>
      </c>
      <c r="K20" s="38">
        <v>433</v>
      </c>
      <c r="L20" s="9">
        <v>400</v>
      </c>
      <c r="M20" s="5">
        <v>0</v>
      </c>
      <c r="N20" s="9">
        <v>400</v>
      </c>
      <c r="O20" s="5">
        <v>1103</v>
      </c>
      <c r="P20" s="328">
        <v>400</v>
      </c>
      <c r="Q20" s="329">
        <v>2168</v>
      </c>
      <c r="R20" s="13">
        <f t="shared" si="0"/>
        <v>1600</v>
      </c>
      <c r="S20" s="13">
        <f t="shared" si="0"/>
        <v>3704</v>
      </c>
      <c r="T20" s="13">
        <f t="shared" si="1"/>
        <v>2104</v>
      </c>
      <c r="U20" s="7"/>
      <c r="V20" s="277">
        <f t="shared" si="5"/>
        <v>542</v>
      </c>
      <c r="W20" s="5">
        <f t="shared" si="2"/>
        <v>100</v>
      </c>
      <c r="X20" s="5">
        <f t="shared" si="3"/>
        <v>542</v>
      </c>
    </row>
    <row r="21" spans="1:24" ht="45" customHeight="1" x14ac:dyDescent="0.2">
      <c r="A21" s="9">
        <v>4</v>
      </c>
      <c r="B21" s="377" t="s">
        <v>265</v>
      </c>
      <c r="C21" s="378"/>
      <c r="D21" s="18" t="s">
        <v>235</v>
      </c>
      <c r="E21" s="90">
        <v>0.1</v>
      </c>
      <c r="F21" s="17">
        <f>$F$23*E21</f>
        <v>143250</v>
      </c>
      <c r="G21" s="17">
        <f>$G$23*E21</f>
        <v>143250</v>
      </c>
      <c r="H21" s="5">
        <f t="shared" si="4"/>
        <v>16</v>
      </c>
      <c r="I21" s="5">
        <f t="shared" si="4"/>
        <v>8</v>
      </c>
      <c r="J21" s="9">
        <v>4</v>
      </c>
      <c r="K21" s="38">
        <v>0</v>
      </c>
      <c r="L21" s="9">
        <v>4</v>
      </c>
      <c r="M21" s="5">
        <v>4</v>
      </c>
      <c r="N21" s="9">
        <v>4</v>
      </c>
      <c r="O21" s="5">
        <v>4</v>
      </c>
      <c r="P21" s="328">
        <v>4</v>
      </c>
      <c r="Q21" s="329">
        <v>0</v>
      </c>
      <c r="R21" s="13">
        <f t="shared" si="0"/>
        <v>16</v>
      </c>
      <c r="S21" s="13">
        <f t="shared" si="0"/>
        <v>8</v>
      </c>
      <c r="T21" s="13">
        <f t="shared" si="1"/>
        <v>-8</v>
      </c>
      <c r="U21" s="7"/>
      <c r="V21" s="277">
        <f t="shared" si="5"/>
        <v>0</v>
      </c>
      <c r="W21" s="5">
        <f t="shared" si="2"/>
        <v>100</v>
      </c>
      <c r="X21" s="5">
        <f t="shared" si="3"/>
        <v>0</v>
      </c>
    </row>
    <row r="22" spans="1:24" ht="30" customHeight="1" x14ac:dyDescent="0.2">
      <c r="A22" s="9">
        <v>5</v>
      </c>
      <c r="B22" s="377" t="s">
        <v>266</v>
      </c>
      <c r="C22" s="378"/>
      <c r="D22" s="18" t="s">
        <v>235</v>
      </c>
      <c r="E22" s="90">
        <v>0.1</v>
      </c>
      <c r="F22" s="17">
        <f>$F$23*E22</f>
        <v>143250</v>
      </c>
      <c r="G22" s="17">
        <f>$G$23*E22</f>
        <v>143250</v>
      </c>
      <c r="H22" s="5">
        <f t="shared" si="4"/>
        <v>160</v>
      </c>
      <c r="I22" s="5">
        <f t="shared" si="4"/>
        <v>186</v>
      </c>
      <c r="J22" s="9">
        <v>40</v>
      </c>
      <c r="K22" s="38">
        <v>25</v>
      </c>
      <c r="L22" s="9">
        <v>40</v>
      </c>
      <c r="M22" s="5">
        <v>34</v>
      </c>
      <c r="N22" s="9">
        <v>40</v>
      </c>
      <c r="O22" s="5">
        <v>58</v>
      </c>
      <c r="P22" s="328">
        <v>40</v>
      </c>
      <c r="Q22" s="329">
        <v>69</v>
      </c>
      <c r="R22" s="13">
        <f t="shared" si="0"/>
        <v>160</v>
      </c>
      <c r="S22" s="13">
        <f t="shared" si="0"/>
        <v>186</v>
      </c>
      <c r="T22" s="13">
        <f t="shared" si="1"/>
        <v>26</v>
      </c>
      <c r="U22" s="22"/>
      <c r="V22" s="277">
        <f t="shared" si="5"/>
        <v>172.5</v>
      </c>
      <c r="W22" s="5">
        <f t="shared" si="2"/>
        <v>100</v>
      </c>
      <c r="X22" s="5">
        <f t="shared" si="3"/>
        <v>172.5</v>
      </c>
    </row>
    <row r="23" spans="1:24" s="1" customFormat="1" ht="36.75" customHeight="1" x14ac:dyDescent="0.2">
      <c r="A23" s="370" t="s">
        <v>24</v>
      </c>
      <c r="B23" s="371"/>
      <c r="C23" s="372"/>
      <c r="D23" s="18"/>
      <c r="E23" s="59">
        <f>SUM(E18:E22)</f>
        <v>0.99999999999999989</v>
      </c>
      <c r="F23" s="19">
        <f>SEGUIMIENTO!D9</f>
        <v>1432500</v>
      </c>
      <c r="G23" s="19">
        <f>SEGUIMIENTO!E9</f>
        <v>1432500</v>
      </c>
      <c r="H23" s="18">
        <v>419</v>
      </c>
      <c r="I23" s="18">
        <v>0</v>
      </c>
      <c r="J23" s="18">
        <v>419</v>
      </c>
      <c r="K23" s="18">
        <v>0</v>
      </c>
      <c r="L23" s="18">
        <v>419</v>
      </c>
      <c r="M23" s="18">
        <f>SUM(M18:M22)</f>
        <v>46</v>
      </c>
      <c r="N23" s="18">
        <f>SUM(N18:N22)</f>
        <v>456</v>
      </c>
      <c r="O23" s="18">
        <f>SUM(O18:O22)</f>
        <v>1176</v>
      </c>
      <c r="P23" s="18">
        <f>SUM(P18:P22)</f>
        <v>456</v>
      </c>
      <c r="Q23" s="18">
        <f>SUM(Q18:Q22)</f>
        <v>2254</v>
      </c>
      <c r="R23" s="14">
        <f>J23+L23+N23+P23</f>
        <v>1750</v>
      </c>
      <c r="S23" s="14">
        <f>K23+M23+O23+Q23</f>
        <v>3476</v>
      </c>
      <c r="T23" s="14">
        <f t="shared" si="1"/>
        <v>1726</v>
      </c>
      <c r="U23" s="38"/>
      <c r="V23" s="277">
        <f t="shared" si="5"/>
        <v>494.29824561403512</v>
      </c>
      <c r="W23" s="5">
        <f t="shared" si="2"/>
        <v>100</v>
      </c>
      <c r="X23" s="5">
        <f t="shared" si="3"/>
        <v>494.29824561403512</v>
      </c>
    </row>
    <row r="24" spans="1:24" s="6" customFormat="1" ht="14.25" customHeight="1" x14ac:dyDescent="0.2">
      <c r="F24" s="10"/>
    </row>
    <row r="25" spans="1:24" s="6" customFormat="1" ht="14.25" customHeight="1" x14ac:dyDescent="0.2">
      <c r="B25" s="11" t="s">
        <v>25</v>
      </c>
      <c r="F25" s="10"/>
      <c r="H25" s="6" t="s">
        <v>26</v>
      </c>
    </row>
    <row r="28" spans="1:24" ht="18.75" x14ac:dyDescent="0.3">
      <c r="D28" s="99"/>
      <c r="E28" s="99"/>
      <c r="F28" s="99"/>
      <c r="G28" s="99"/>
      <c r="H28" s="99"/>
      <c r="I28" s="99"/>
      <c r="J28" s="99"/>
      <c r="K28" s="99"/>
    </row>
    <row r="29" spans="1:24" ht="18.75" x14ac:dyDescent="0.3">
      <c r="A29" s="423"/>
      <c r="B29" s="423"/>
      <c r="C29" s="423"/>
      <c r="D29" s="423"/>
      <c r="E29" s="423"/>
      <c r="F29" s="423"/>
      <c r="G29" s="423"/>
      <c r="H29" s="423"/>
      <c r="I29" s="423"/>
      <c r="J29" s="423"/>
      <c r="K29" s="423"/>
      <c r="L29" s="423"/>
      <c r="M29" s="423"/>
      <c r="N29" s="423"/>
      <c r="O29" s="423"/>
      <c r="P29" s="423"/>
      <c r="Q29" s="423"/>
      <c r="R29" s="423"/>
      <c r="S29" s="423"/>
      <c r="T29" s="423"/>
      <c r="U29" s="423"/>
      <c r="V29" s="423"/>
      <c r="W29" s="423"/>
      <c r="X29" s="423"/>
    </row>
    <row r="30" spans="1:24" ht="18.75" x14ac:dyDescent="0.3">
      <c r="A30" s="423"/>
      <c r="B30" s="423"/>
      <c r="C30" s="423"/>
      <c r="D30" s="423"/>
      <c r="E30" s="423"/>
      <c r="F30" s="423"/>
      <c r="G30" s="423"/>
      <c r="H30" s="423"/>
      <c r="I30" s="423"/>
      <c r="J30" s="423"/>
      <c r="K30" s="423"/>
      <c r="L30" s="423"/>
      <c r="M30" s="423"/>
      <c r="N30" s="423"/>
      <c r="O30" s="423"/>
      <c r="P30" s="423"/>
      <c r="Q30" s="423"/>
      <c r="R30" s="423"/>
      <c r="S30" s="423"/>
      <c r="T30" s="423"/>
      <c r="U30" s="423"/>
      <c r="V30" s="423"/>
      <c r="W30" s="423"/>
      <c r="X30" s="423"/>
    </row>
    <row r="31" spans="1:24" x14ac:dyDescent="0.2">
      <c r="A31" s="6"/>
      <c r="B31" s="6"/>
      <c r="C31" s="6"/>
      <c r="D31" s="6"/>
      <c r="E31" s="6"/>
      <c r="F31" s="6"/>
      <c r="G31" s="6"/>
      <c r="H31" s="6"/>
      <c r="I31" s="6"/>
      <c r="J31" s="6"/>
      <c r="K31" s="6"/>
      <c r="L31" s="6"/>
      <c r="M31" s="6"/>
      <c r="N31" s="6"/>
      <c r="O31" s="6"/>
      <c r="P31" s="6"/>
      <c r="Q31" s="6"/>
      <c r="R31" s="1"/>
      <c r="S31" s="1"/>
      <c r="T31" s="395"/>
      <c r="U31" s="395"/>
      <c r="V31" s="28"/>
    </row>
    <row r="32" spans="1:24" x14ac:dyDescent="0.2">
      <c r="A32" s="388" t="s">
        <v>89</v>
      </c>
      <c r="B32" s="388"/>
      <c r="C32" s="388"/>
      <c r="D32" s="6"/>
      <c r="E32" s="6"/>
      <c r="F32" s="6"/>
      <c r="G32" s="6"/>
      <c r="H32" s="387" t="s">
        <v>267</v>
      </c>
      <c r="I32" s="387"/>
      <c r="J32" s="387"/>
      <c r="K32" s="387"/>
      <c r="L32" s="387"/>
      <c r="M32" s="387"/>
      <c r="N32" s="387"/>
      <c r="O32" s="387"/>
      <c r="P32" s="387"/>
      <c r="Q32" s="387"/>
      <c r="R32" s="387"/>
      <c r="S32" s="387"/>
      <c r="T32" s="387"/>
      <c r="U32" s="387"/>
      <c r="V32" s="387"/>
    </row>
    <row r="33" spans="1:22" x14ac:dyDescent="0.2">
      <c r="A33" s="387" t="s">
        <v>53</v>
      </c>
      <c r="B33" s="387"/>
      <c r="C33" s="387"/>
      <c r="D33" s="6"/>
      <c r="E33" s="6"/>
      <c r="F33" s="6"/>
      <c r="G33" s="6"/>
      <c r="H33" s="387" t="s">
        <v>268</v>
      </c>
      <c r="I33" s="387"/>
      <c r="J33" s="387"/>
      <c r="K33" s="387"/>
      <c r="L33" s="387"/>
      <c r="M33" s="387"/>
      <c r="N33" s="387"/>
      <c r="O33" s="387"/>
      <c r="P33" s="387"/>
      <c r="Q33" s="387"/>
      <c r="R33" s="387"/>
      <c r="S33" s="387"/>
      <c r="T33" s="387"/>
      <c r="U33" s="387"/>
      <c r="V33" s="387"/>
    </row>
  </sheetData>
  <mergeCells count="34">
    <mergeCell ref="A1:X1"/>
    <mergeCell ref="A2:X2"/>
    <mergeCell ref="A3:X3"/>
    <mergeCell ref="A4:X4"/>
    <mergeCell ref="A5:X5"/>
    <mergeCell ref="A6:X6"/>
    <mergeCell ref="A13:X13"/>
    <mergeCell ref="A14:X14"/>
    <mergeCell ref="A16:C16"/>
    <mergeCell ref="D16:D17"/>
    <mergeCell ref="E16:E17"/>
    <mergeCell ref="F16:G16"/>
    <mergeCell ref="H16:I16"/>
    <mergeCell ref="J16:K16"/>
    <mergeCell ref="L16:M16"/>
    <mergeCell ref="N16:O16"/>
    <mergeCell ref="P16:Q16"/>
    <mergeCell ref="R16:T16"/>
    <mergeCell ref="U16:U17"/>
    <mergeCell ref="V16:X16"/>
    <mergeCell ref="B17:C17"/>
    <mergeCell ref="B18:C18"/>
    <mergeCell ref="B19:C19"/>
    <mergeCell ref="B20:C20"/>
    <mergeCell ref="B21:C21"/>
    <mergeCell ref="B22:C22"/>
    <mergeCell ref="A33:C33"/>
    <mergeCell ref="H33:V33"/>
    <mergeCell ref="A23:C23"/>
    <mergeCell ref="A29:X29"/>
    <mergeCell ref="A30:X30"/>
    <mergeCell ref="T31:U31"/>
    <mergeCell ref="A32:C32"/>
    <mergeCell ref="H32:V3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topLeftCell="A23" workbookViewId="0">
      <selection activeCell="V27" sqref="V27"/>
    </sheetView>
  </sheetViews>
  <sheetFormatPr baseColWidth="10" defaultRowHeight="12.75" x14ac:dyDescent="0.2"/>
  <cols>
    <col min="1" max="1" width="5.42578125" style="36" customWidth="1"/>
    <col min="2" max="2" width="12" style="36" customWidth="1"/>
    <col min="3" max="3" width="40.7109375" style="36" customWidth="1"/>
    <col min="4" max="5" width="11.42578125" style="36"/>
    <col min="6" max="6" width="11" style="36" customWidth="1"/>
    <col min="7" max="7" width="11.140625" style="36" bestFit="1" customWidth="1"/>
    <col min="8" max="11" width="9.7109375" style="36" hidden="1" customWidth="1"/>
    <col min="12" max="12" width="12.42578125" style="36" hidden="1" customWidth="1"/>
    <col min="13" max="15" width="9.7109375" style="36" hidden="1" customWidth="1"/>
    <col min="16" max="19" width="9.7109375" style="36" customWidth="1"/>
    <col min="20" max="20" width="11.42578125" style="36" customWidth="1"/>
    <col min="21" max="21" width="24.57031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6"/>
      <c r="B8" s="6"/>
      <c r="C8" s="6"/>
      <c r="D8" s="6"/>
      <c r="E8" s="6"/>
      <c r="F8" s="6"/>
      <c r="G8" s="6"/>
      <c r="H8" s="6"/>
      <c r="I8" s="6"/>
      <c r="J8" s="6"/>
      <c r="K8" s="6"/>
      <c r="L8" s="6"/>
      <c r="M8" s="6"/>
      <c r="N8" s="6"/>
      <c r="O8" s="6"/>
      <c r="Q8" s="6"/>
    </row>
    <row r="9" spans="1:24" x14ac:dyDescent="0.2">
      <c r="A9" s="11" t="s">
        <v>36</v>
      </c>
      <c r="B9" s="6"/>
      <c r="C9" s="101" t="s">
        <v>185</v>
      </c>
      <c r="D9" s="1"/>
      <c r="E9" s="1"/>
      <c r="F9" s="1"/>
      <c r="G9" s="1"/>
      <c r="H9" s="1"/>
      <c r="I9" s="1"/>
      <c r="J9" s="1"/>
      <c r="K9" s="1"/>
      <c r="L9" s="6"/>
      <c r="M9" s="6"/>
      <c r="N9" s="6"/>
      <c r="O9" s="6"/>
      <c r="P9" s="6"/>
      <c r="Q9" s="6"/>
    </row>
    <row r="10" spans="1:24" x14ac:dyDescent="0.2">
      <c r="A10" s="27" t="s">
        <v>0</v>
      </c>
      <c r="B10" s="30"/>
      <c r="C10" s="30" t="s">
        <v>226</v>
      </c>
      <c r="D10" s="1"/>
      <c r="E10" s="1"/>
      <c r="F10" s="1"/>
      <c r="G10" s="1"/>
      <c r="H10" s="1"/>
      <c r="I10" s="1"/>
      <c r="J10" s="1"/>
      <c r="K10" s="1"/>
      <c r="L10" s="6"/>
      <c r="M10" s="6"/>
      <c r="N10" s="6"/>
      <c r="O10" s="6"/>
      <c r="P10" s="6"/>
      <c r="Q10" s="6"/>
    </row>
    <row r="11" spans="1:24" x14ac:dyDescent="0.2">
      <c r="A11" s="30" t="s">
        <v>60</v>
      </c>
      <c r="B11" s="31"/>
      <c r="C11" s="30" t="s">
        <v>259</v>
      </c>
      <c r="D11" s="1"/>
      <c r="E11" s="1"/>
      <c r="F11" s="1"/>
      <c r="G11" s="1"/>
      <c r="H11" s="1"/>
      <c r="I11" s="1"/>
      <c r="J11" s="1"/>
      <c r="K11" s="1"/>
      <c r="L11" s="6"/>
      <c r="M11" s="6"/>
      <c r="N11" s="6"/>
      <c r="O11" s="6"/>
      <c r="P11" s="6"/>
      <c r="Q11" s="6"/>
    </row>
    <row r="12" spans="1:24" x14ac:dyDescent="0.2">
      <c r="A12" s="30" t="s">
        <v>6</v>
      </c>
      <c r="B12" s="31"/>
      <c r="C12" s="30" t="s">
        <v>187</v>
      </c>
      <c r="D12" s="1"/>
      <c r="E12" s="1"/>
      <c r="F12" s="1"/>
      <c r="G12" s="1"/>
      <c r="H12" s="1"/>
      <c r="I12" s="1"/>
      <c r="J12" s="1"/>
      <c r="K12" s="1"/>
      <c r="L12" s="6"/>
      <c r="M12" s="6"/>
      <c r="N12" s="6"/>
      <c r="O12" s="6"/>
      <c r="P12" s="6"/>
      <c r="Q12" s="6"/>
    </row>
    <row r="13" spans="1:24" x14ac:dyDescent="0.2">
      <c r="A13" s="30" t="s">
        <v>38</v>
      </c>
      <c r="B13" s="31"/>
      <c r="C13" s="30" t="s">
        <v>269</v>
      </c>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5.5" customHeight="1" x14ac:dyDescent="0.2">
      <c r="A15" s="383" t="s">
        <v>270</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9">
        <v>1</v>
      </c>
      <c r="B19" s="377" t="s">
        <v>271</v>
      </c>
      <c r="C19" s="378"/>
      <c r="D19" s="18" t="s">
        <v>272</v>
      </c>
      <c r="E19" s="59">
        <v>0.2</v>
      </c>
      <c r="F19" s="17">
        <f>$F$27*E19</f>
        <v>90700.6</v>
      </c>
      <c r="G19" s="17">
        <f>$G$27*E19</f>
        <v>90700.6</v>
      </c>
      <c r="H19" s="14">
        <f>J19+L19+N19+P19</f>
        <v>12</v>
      </c>
      <c r="I19" s="14">
        <f>K19+M19+O19+Q19</f>
        <v>12</v>
      </c>
      <c r="J19" s="9">
        <v>3</v>
      </c>
      <c r="K19" s="38">
        <v>3</v>
      </c>
      <c r="L19" s="9">
        <v>3</v>
      </c>
      <c r="M19" s="5">
        <v>3</v>
      </c>
      <c r="N19" s="9">
        <v>3</v>
      </c>
      <c r="O19" s="5">
        <v>3</v>
      </c>
      <c r="P19" s="328">
        <v>3</v>
      </c>
      <c r="Q19" s="329">
        <v>3</v>
      </c>
      <c r="R19" s="13">
        <f>J19+L19+N19+P19</f>
        <v>12</v>
      </c>
      <c r="S19" s="13">
        <f>K19+M19+O19+Q19</f>
        <v>12</v>
      </c>
      <c r="T19" s="13">
        <f>S19-R19</f>
        <v>0</v>
      </c>
      <c r="U19" s="7"/>
      <c r="V19" s="5">
        <f>Q19/P19*100</f>
        <v>100</v>
      </c>
      <c r="W19" s="5">
        <f>G19/F19*100</f>
        <v>100</v>
      </c>
      <c r="X19" s="5">
        <f>V19/W19*100</f>
        <v>100</v>
      </c>
    </row>
    <row r="20" spans="1:24" ht="45" customHeight="1" x14ac:dyDescent="0.2">
      <c r="A20" s="9">
        <v>2</v>
      </c>
      <c r="B20" s="377" t="s">
        <v>273</v>
      </c>
      <c r="C20" s="378"/>
      <c r="D20" s="18" t="s">
        <v>274</v>
      </c>
      <c r="E20" s="59">
        <v>0.1</v>
      </c>
      <c r="F20" s="17">
        <f t="shared" ref="F20:F26" si="0">$F$27*E20</f>
        <v>45350.3</v>
      </c>
      <c r="G20" s="17">
        <f t="shared" ref="G20:G26" si="1">$G$27*E20</f>
        <v>45350.3</v>
      </c>
      <c r="H20" s="14">
        <f t="shared" ref="H20:I26" si="2">J20+L20+N20+P20</f>
        <v>4</v>
      </c>
      <c r="I20" s="14">
        <f t="shared" si="2"/>
        <v>4</v>
      </c>
      <c r="J20" s="9">
        <v>1</v>
      </c>
      <c r="K20" s="38">
        <v>1</v>
      </c>
      <c r="L20" s="9">
        <v>1</v>
      </c>
      <c r="M20" s="5">
        <v>1</v>
      </c>
      <c r="N20" s="9">
        <v>1</v>
      </c>
      <c r="O20" s="5">
        <v>1</v>
      </c>
      <c r="P20" s="328">
        <v>1</v>
      </c>
      <c r="Q20" s="329">
        <v>1</v>
      </c>
      <c r="R20" s="13">
        <f t="shared" ref="R20:S27" si="3">J20+L20+N20+P20</f>
        <v>4</v>
      </c>
      <c r="S20" s="13">
        <f t="shared" si="3"/>
        <v>4</v>
      </c>
      <c r="T20" s="13">
        <f t="shared" ref="T20:T27" si="4">S20-R20</f>
        <v>0</v>
      </c>
      <c r="U20" s="7"/>
      <c r="V20" s="277">
        <f t="shared" ref="V20:V27" si="5">Q20/P20*100</f>
        <v>100</v>
      </c>
      <c r="W20" s="5">
        <f t="shared" ref="W20:W27" si="6">G20/F20*100</f>
        <v>100</v>
      </c>
      <c r="X20" s="5">
        <f t="shared" ref="X20:X27" si="7">V20/W20*100</f>
        <v>100</v>
      </c>
    </row>
    <row r="21" spans="1:24" ht="45" customHeight="1" x14ac:dyDescent="0.2">
      <c r="A21" s="9">
        <v>3</v>
      </c>
      <c r="B21" s="377" t="s">
        <v>275</v>
      </c>
      <c r="C21" s="378"/>
      <c r="D21" s="18" t="s">
        <v>75</v>
      </c>
      <c r="E21" s="59">
        <v>0.2</v>
      </c>
      <c r="F21" s="17">
        <f t="shared" si="0"/>
        <v>90700.6</v>
      </c>
      <c r="G21" s="17">
        <f t="shared" si="1"/>
        <v>90700.6</v>
      </c>
      <c r="H21" s="14">
        <f t="shared" si="2"/>
        <v>500</v>
      </c>
      <c r="I21" s="14">
        <f t="shared" si="2"/>
        <v>500</v>
      </c>
      <c r="J21" s="9">
        <v>125</v>
      </c>
      <c r="K21" s="38">
        <v>125</v>
      </c>
      <c r="L21" s="9">
        <v>125</v>
      </c>
      <c r="M21" s="5">
        <v>125</v>
      </c>
      <c r="N21" s="9">
        <v>125</v>
      </c>
      <c r="O21" s="5">
        <v>125</v>
      </c>
      <c r="P21" s="328">
        <v>125</v>
      </c>
      <c r="Q21" s="329">
        <v>125</v>
      </c>
      <c r="R21" s="13">
        <f t="shared" si="3"/>
        <v>500</v>
      </c>
      <c r="S21" s="13">
        <v>0</v>
      </c>
      <c r="T21" s="13"/>
      <c r="U21" s="7"/>
      <c r="V21" s="277">
        <f t="shared" si="5"/>
        <v>100</v>
      </c>
      <c r="W21" s="5">
        <f t="shared" si="6"/>
        <v>100</v>
      </c>
      <c r="X21" s="5">
        <f t="shared" si="7"/>
        <v>100</v>
      </c>
    </row>
    <row r="22" spans="1:24" ht="45" customHeight="1" x14ac:dyDescent="0.2">
      <c r="A22" s="9">
        <v>4</v>
      </c>
      <c r="B22" s="377" t="s">
        <v>276</v>
      </c>
      <c r="C22" s="378"/>
      <c r="D22" s="18" t="s">
        <v>235</v>
      </c>
      <c r="E22" s="59">
        <v>0.1</v>
      </c>
      <c r="F22" s="17">
        <f t="shared" si="0"/>
        <v>45350.3</v>
      </c>
      <c r="G22" s="17">
        <f t="shared" si="1"/>
        <v>45350.3</v>
      </c>
      <c r="H22" s="14">
        <f t="shared" si="2"/>
        <v>1</v>
      </c>
      <c r="I22" s="14">
        <f t="shared" si="2"/>
        <v>1</v>
      </c>
      <c r="J22" s="9">
        <v>0</v>
      </c>
      <c r="K22" s="38">
        <v>0</v>
      </c>
      <c r="L22" s="9">
        <v>1</v>
      </c>
      <c r="M22" s="5">
        <v>1</v>
      </c>
      <c r="N22" s="9">
        <v>0</v>
      </c>
      <c r="O22" s="5">
        <v>0</v>
      </c>
      <c r="P22" s="328">
        <v>0</v>
      </c>
      <c r="Q22" s="329">
        <v>0</v>
      </c>
      <c r="R22" s="13">
        <f t="shared" si="3"/>
        <v>1</v>
      </c>
      <c r="S22" s="13">
        <f t="shared" si="3"/>
        <v>1</v>
      </c>
      <c r="T22" s="13">
        <f t="shared" si="4"/>
        <v>0</v>
      </c>
      <c r="U22" s="7"/>
      <c r="V22" s="277"/>
      <c r="W22" s="5">
        <f t="shared" si="6"/>
        <v>100</v>
      </c>
      <c r="X22" s="5">
        <f t="shared" si="7"/>
        <v>0</v>
      </c>
    </row>
    <row r="23" spans="1:24" ht="45" customHeight="1" x14ac:dyDescent="0.2">
      <c r="A23" s="9">
        <v>5</v>
      </c>
      <c r="B23" s="377" t="s">
        <v>277</v>
      </c>
      <c r="C23" s="378"/>
      <c r="D23" s="18" t="s">
        <v>278</v>
      </c>
      <c r="E23" s="59">
        <v>0.1</v>
      </c>
      <c r="F23" s="17">
        <f t="shared" si="0"/>
        <v>45350.3</v>
      </c>
      <c r="G23" s="17">
        <f t="shared" si="1"/>
        <v>45350.3</v>
      </c>
      <c r="H23" s="14">
        <f t="shared" si="2"/>
        <v>8</v>
      </c>
      <c r="I23" s="14">
        <f t="shared" si="2"/>
        <v>8</v>
      </c>
      <c r="J23" s="9">
        <v>2</v>
      </c>
      <c r="K23" s="38">
        <v>2</v>
      </c>
      <c r="L23" s="9">
        <v>2</v>
      </c>
      <c r="M23" s="5">
        <v>2</v>
      </c>
      <c r="N23" s="9">
        <v>2</v>
      </c>
      <c r="O23" s="5">
        <v>2</v>
      </c>
      <c r="P23" s="328">
        <v>2</v>
      </c>
      <c r="Q23" s="329">
        <v>2</v>
      </c>
      <c r="R23" s="13">
        <f t="shared" si="3"/>
        <v>8</v>
      </c>
      <c r="S23" s="13">
        <f t="shared" si="3"/>
        <v>8</v>
      </c>
      <c r="T23" s="13">
        <f t="shared" si="4"/>
        <v>0</v>
      </c>
      <c r="U23" s="7"/>
      <c r="V23" s="277">
        <f t="shared" si="5"/>
        <v>100</v>
      </c>
      <c r="W23" s="5">
        <f t="shared" si="6"/>
        <v>100</v>
      </c>
      <c r="X23" s="5">
        <f t="shared" si="7"/>
        <v>100</v>
      </c>
    </row>
    <row r="24" spans="1:24" ht="45" customHeight="1" x14ac:dyDescent="0.2">
      <c r="A24" s="9">
        <v>6</v>
      </c>
      <c r="B24" s="377" t="s">
        <v>279</v>
      </c>
      <c r="C24" s="378"/>
      <c r="D24" s="18" t="s">
        <v>274</v>
      </c>
      <c r="E24" s="59">
        <v>0.1</v>
      </c>
      <c r="F24" s="17">
        <f t="shared" si="0"/>
        <v>45350.3</v>
      </c>
      <c r="G24" s="17">
        <f t="shared" si="1"/>
        <v>45350.3</v>
      </c>
      <c r="H24" s="14">
        <f t="shared" si="2"/>
        <v>4</v>
      </c>
      <c r="I24" s="14">
        <f t="shared" si="2"/>
        <v>4</v>
      </c>
      <c r="J24" s="9">
        <v>1</v>
      </c>
      <c r="K24" s="38">
        <v>1</v>
      </c>
      <c r="L24" s="9">
        <v>1</v>
      </c>
      <c r="M24" s="5">
        <v>1</v>
      </c>
      <c r="N24" s="9">
        <v>1</v>
      </c>
      <c r="O24" s="5">
        <v>1</v>
      </c>
      <c r="P24" s="328">
        <v>1</v>
      </c>
      <c r="Q24" s="329">
        <v>1</v>
      </c>
      <c r="R24" s="13">
        <f t="shared" si="3"/>
        <v>4</v>
      </c>
      <c r="S24" s="13">
        <f t="shared" si="3"/>
        <v>4</v>
      </c>
      <c r="T24" s="13">
        <f t="shared" si="4"/>
        <v>0</v>
      </c>
      <c r="U24" s="7"/>
      <c r="V24" s="277">
        <f t="shared" si="5"/>
        <v>100</v>
      </c>
      <c r="W24" s="5">
        <f t="shared" si="6"/>
        <v>100</v>
      </c>
      <c r="X24" s="5">
        <f t="shared" si="7"/>
        <v>100</v>
      </c>
    </row>
    <row r="25" spans="1:24" ht="45" customHeight="1" x14ac:dyDescent="0.2">
      <c r="A25" s="9">
        <v>7</v>
      </c>
      <c r="B25" s="377" t="s">
        <v>280</v>
      </c>
      <c r="C25" s="378"/>
      <c r="D25" s="18" t="s">
        <v>281</v>
      </c>
      <c r="E25" s="59">
        <v>0.1</v>
      </c>
      <c r="F25" s="17">
        <f t="shared" si="0"/>
        <v>45350.3</v>
      </c>
      <c r="G25" s="17">
        <f t="shared" si="1"/>
        <v>45350.3</v>
      </c>
      <c r="H25" s="14">
        <f t="shared" si="2"/>
        <v>2</v>
      </c>
      <c r="I25" s="14">
        <f t="shared" si="2"/>
        <v>3</v>
      </c>
      <c r="J25" s="9">
        <v>0</v>
      </c>
      <c r="K25" s="38">
        <v>0</v>
      </c>
      <c r="L25" s="9">
        <v>0</v>
      </c>
      <c r="M25" s="5">
        <v>1</v>
      </c>
      <c r="N25" s="9">
        <v>1</v>
      </c>
      <c r="O25" s="5">
        <v>1</v>
      </c>
      <c r="P25" s="328">
        <v>1</v>
      </c>
      <c r="Q25" s="329">
        <v>1</v>
      </c>
      <c r="R25" s="13">
        <f t="shared" si="3"/>
        <v>2</v>
      </c>
      <c r="S25" s="13">
        <f t="shared" si="3"/>
        <v>3</v>
      </c>
      <c r="T25" s="13">
        <f t="shared" si="4"/>
        <v>1</v>
      </c>
      <c r="U25" s="7"/>
      <c r="V25" s="277">
        <f t="shared" si="5"/>
        <v>100</v>
      </c>
      <c r="W25" s="5">
        <f t="shared" si="6"/>
        <v>100</v>
      </c>
      <c r="X25" s="5">
        <f t="shared" si="7"/>
        <v>100</v>
      </c>
    </row>
    <row r="26" spans="1:24" ht="45" customHeight="1" x14ac:dyDescent="0.2">
      <c r="A26" s="9">
        <v>8</v>
      </c>
      <c r="B26" s="377" t="s">
        <v>282</v>
      </c>
      <c r="C26" s="378"/>
      <c r="D26" s="18" t="s">
        <v>274</v>
      </c>
      <c r="E26" s="59">
        <v>0.1</v>
      </c>
      <c r="F26" s="17">
        <f t="shared" si="0"/>
        <v>45350.3</v>
      </c>
      <c r="G26" s="17">
        <f t="shared" si="1"/>
        <v>45350.3</v>
      </c>
      <c r="H26" s="14">
        <f t="shared" si="2"/>
        <v>4</v>
      </c>
      <c r="I26" s="14">
        <f t="shared" si="2"/>
        <v>4</v>
      </c>
      <c r="J26" s="9">
        <v>1</v>
      </c>
      <c r="K26" s="38">
        <v>1</v>
      </c>
      <c r="L26" s="9">
        <v>1</v>
      </c>
      <c r="M26" s="5">
        <v>1</v>
      </c>
      <c r="N26" s="9">
        <v>1</v>
      </c>
      <c r="O26" s="5">
        <v>1</v>
      </c>
      <c r="P26" s="328">
        <v>1</v>
      </c>
      <c r="Q26" s="329">
        <v>1</v>
      </c>
      <c r="R26" s="13">
        <f t="shared" si="3"/>
        <v>4</v>
      </c>
      <c r="S26" s="13">
        <f t="shared" si="3"/>
        <v>4</v>
      </c>
      <c r="T26" s="13">
        <f t="shared" si="4"/>
        <v>0</v>
      </c>
      <c r="U26" s="7"/>
      <c r="V26" s="277">
        <f t="shared" si="5"/>
        <v>100</v>
      </c>
      <c r="W26" s="5">
        <f t="shared" si="6"/>
        <v>100</v>
      </c>
      <c r="X26" s="5">
        <f t="shared" si="7"/>
        <v>100</v>
      </c>
    </row>
    <row r="27" spans="1:24" s="1" customFormat="1" ht="36.75" customHeight="1" x14ac:dyDescent="0.2">
      <c r="A27" s="370" t="s">
        <v>24</v>
      </c>
      <c r="B27" s="371"/>
      <c r="C27" s="372"/>
      <c r="D27" s="18"/>
      <c r="E27" s="59">
        <f>SUM(E19:E26)</f>
        <v>0.99999999999999989</v>
      </c>
      <c r="F27" s="19">
        <f>SEGUIMIENTO!D14</f>
        <v>453503</v>
      </c>
      <c r="G27" s="19">
        <f>SEGUIMIENTO!E14</f>
        <v>453503</v>
      </c>
      <c r="H27" s="18">
        <f t="shared" ref="H27:Q27" si="8">SUM(H19:H26)</f>
        <v>535</v>
      </c>
      <c r="I27" s="18">
        <f t="shared" si="8"/>
        <v>536</v>
      </c>
      <c r="J27" s="18">
        <f t="shared" si="8"/>
        <v>133</v>
      </c>
      <c r="K27" s="18">
        <f t="shared" si="8"/>
        <v>133</v>
      </c>
      <c r="L27" s="18">
        <f t="shared" si="8"/>
        <v>134</v>
      </c>
      <c r="M27" s="18">
        <f t="shared" si="8"/>
        <v>135</v>
      </c>
      <c r="N27" s="18">
        <f t="shared" si="8"/>
        <v>134</v>
      </c>
      <c r="O27" s="18">
        <f t="shared" si="8"/>
        <v>134</v>
      </c>
      <c r="P27" s="18">
        <f t="shared" si="8"/>
        <v>134</v>
      </c>
      <c r="Q27" s="18">
        <f t="shared" si="8"/>
        <v>134</v>
      </c>
      <c r="R27" s="14">
        <f t="shared" si="3"/>
        <v>535</v>
      </c>
      <c r="S27" s="14">
        <f t="shared" si="3"/>
        <v>536</v>
      </c>
      <c r="T27" s="14">
        <f t="shared" si="4"/>
        <v>1</v>
      </c>
      <c r="U27" s="5"/>
      <c r="V27" s="277">
        <f t="shared" si="5"/>
        <v>100</v>
      </c>
      <c r="W27" s="5">
        <f t="shared" si="6"/>
        <v>100</v>
      </c>
      <c r="X27" s="5">
        <f t="shared" si="7"/>
        <v>100</v>
      </c>
    </row>
    <row r="28" spans="1:24" s="6" customFormat="1" ht="14.25" customHeight="1" x14ac:dyDescent="0.2">
      <c r="F28" s="10"/>
    </row>
    <row r="29" spans="1:24" s="6" customFormat="1" ht="14.25" customHeight="1" x14ac:dyDescent="0.2">
      <c r="B29" s="11" t="s">
        <v>25</v>
      </c>
      <c r="F29" s="10"/>
      <c r="H29" s="6" t="s">
        <v>26</v>
      </c>
    </row>
    <row r="33" spans="3:24" x14ac:dyDescent="0.2">
      <c r="C33" s="6"/>
      <c r="D33" s="6"/>
      <c r="E33" s="6"/>
      <c r="F33" s="6"/>
      <c r="G33" s="6"/>
      <c r="H33" s="6"/>
      <c r="I33" s="6"/>
      <c r="J33" s="6"/>
      <c r="K33" s="6"/>
      <c r="L33" s="6"/>
      <c r="M33" s="6"/>
      <c r="N33" s="6"/>
      <c r="O33" s="6"/>
      <c r="P33" s="6"/>
      <c r="Q33" s="6"/>
      <c r="R33" s="6"/>
      <c r="S33" s="6"/>
      <c r="T33" s="50"/>
      <c r="U33" s="50"/>
      <c r="V33" s="395"/>
      <c r="W33" s="395"/>
      <c r="X33" s="6"/>
    </row>
    <row r="34" spans="3:24" x14ac:dyDescent="0.2">
      <c r="C34" s="388" t="s">
        <v>54</v>
      </c>
      <c r="D34" s="388"/>
      <c r="E34" s="388"/>
      <c r="F34" s="6"/>
      <c r="G34" s="6"/>
      <c r="H34" s="6"/>
      <c r="I34" s="6"/>
      <c r="J34" s="387" t="s">
        <v>283</v>
      </c>
      <c r="K34" s="387"/>
      <c r="L34" s="387"/>
      <c r="M34" s="387"/>
      <c r="N34" s="387"/>
      <c r="O34" s="387"/>
      <c r="P34" s="387"/>
      <c r="Q34" s="387"/>
      <c r="R34" s="387"/>
      <c r="S34" s="387"/>
      <c r="T34" s="387"/>
      <c r="U34" s="387"/>
      <c r="V34" s="387"/>
      <c r="W34" s="387"/>
      <c r="X34" s="387"/>
    </row>
    <row r="35" spans="3:24" x14ac:dyDescent="0.2">
      <c r="C35" s="387" t="s">
        <v>53</v>
      </c>
      <c r="D35" s="387"/>
      <c r="E35" s="387"/>
      <c r="F35" s="6"/>
      <c r="G35" s="6"/>
      <c r="H35" s="6"/>
      <c r="I35" s="6"/>
      <c r="J35" s="387" t="s">
        <v>113</v>
      </c>
      <c r="K35" s="387"/>
      <c r="L35" s="387"/>
      <c r="M35" s="387"/>
      <c r="N35" s="387"/>
      <c r="O35" s="387"/>
      <c r="P35" s="387"/>
      <c r="Q35" s="387"/>
      <c r="R35" s="387"/>
      <c r="S35" s="387"/>
      <c r="T35" s="387"/>
      <c r="U35" s="387"/>
      <c r="V35" s="387"/>
      <c r="W35" s="387"/>
      <c r="X35" s="387"/>
    </row>
  </sheetData>
  <mergeCells count="35">
    <mergeCell ref="A1:X1"/>
    <mergeCell ref="A2:X2"/>
    <mergeCell ref="A3:X3"/>
    <mergeCell ref="A4:X4"/>
    <mergeCell ref="A5:X5"/>
    <mergeCell ref="A6:X6"/>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19:C19"/>
    <mergeCell ref="B20:C20"/>
    <mergeCell ref="B21:C21"/>
    <mergeCell ref="B22:C22"/>
    <mergeCell ref="B23:C23"/>
    <mergeCell ref="C34:E34"/>
    <mergeCell ref="J34:X34"/>
    <mergeCell ref="C35:E35"/>
    <mergeCell ref="J35:X35"/>
    <mergeCell ref="B24:C24"/>
    <mergeCell ref="B25:C25"/>
    <mergeCell ref="B26:C26"/>
    <mergeCell ref="A27:C27"/>
    <mergeCell ref="V33:W3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opLeftCell="E21" workbookViewId="0">
      <selection activeCell="W25" sqref="W25"/>
    </sheetView>
  </sheetViews>
  <sheetFormatPr baseColWidth="10" defaultRowHeight="12.75" x14ac:dyDescent="0.2"/>
  <cols>
    <col min="1" max="1" width="5.28515625" style="36" customWidth="1"/>
    <col min="2" max="2" width="5.42578125" style="36" customWidth="1"/>
    <col min="3" max="3" width="16.7109375" style="36" customWidth="1"/>
    <col min="4" max="4" width="40.7109375" style="36" customWidth="1"/>
    <col min="5" max="6" width="11.42578125" style="36"/>
    <col min="7" max="7" width="14.140625" style="36" customWidth="1"/>
    <col min="8" max="8" width="13.7109375" style="36" customWidth="1"/>
    <col min="9" max="9" width="9.7109375" style="36" hidden="1" customWidth="1"/>
    <col min="10" max="10" width="8.85546875" style="36" hidden="1" customWidth="1"/>
    <col min="11" max="11" width="11.5703125" style="36" hidden="1" customWidth="1"/>
    <col min="12" max="12" width="8.85546875" style="36" hidden="1" customWidth="1"/>
    <col min="13" max="13" width="10.5703125" style="36" hidden="1" customWidth="1"/>
    <col min="14" max="14" width="8.85546875" style="36" hidden="1" customWidth="1"/>
    <col min="15" max="15" width="10.7109375" style="36" hidden="1" customWidth="1"/>
    <col min="16" max="16" width="8.85546875" style="36" hidden="1" customWidth="1"/>
    <col min="17" max="17" width="10.42578125" style="36" customWidth="1"/>
    <col min="18" max="18" width="8.85546875" style="36" customWidth="1"/>
    <col min="19" max="19" width="10.7109375" style="36" customWidth="1"/>
    <col min="20" max="21" width="8.85546875" style="36" customWidth="1"/>
    <col min="22" max="22" width="22.85546875" style="36" customWidth="1"/>
    <col min="23" max="23" width="7.85546875" style="36" customWidth="1"/>
    <col min="24" max="24" width="8" style="36" customWidth="1"/>
    <col min="25" max="25" width="10" style="36" customWidth="1"/>
    <col min="26" max="16384" width="11.42578125" style="36"/>
  </cols>
  <sheetData>
    <row r="1" spans="2:25" x14ac:dyDescent="0.2">
      <c r="B1" s="366" t="s">
        <v>15</v>
      </c>
      <c r="C1" s="366"/>
      <c r="D1" s="366"/>
      <c r="E1" s="366"/>
      <c r="F1" s="366"/>
      <c r="G1" s="366"/>
      <c r="H1" s="366"/>
      <c r="I1" s="366"/>
      <c r="J1" s="366"/>
      <c r="K1" s="366"/>
      <c r="L1" s="366"/>
      <c r="M1" s="366"/>
      <c r="N1" s="366"/>
      <c r="O1" s="366"/>
      <c r="P1" s="366"/>
      <c r="Q1" s="366"/>
      <c r="R1" s="366"/>
      <c r="S1" s="366"/>
      <c r="T1" s="366"/>
      <c r="U1" s="366"/>
      <c r="V1" s="366"/>
      <c r="W1" s="366"/>
      <c r="X1" s="366"/>
      <c r="Y1" s="366"/>
    </row>
    <row r="2" spans="2:25" x14ac:dyDescent="0.2">
      <c r="B2" s="366" t="s">
        <v>52</v>
      </c>
      <c r="C2" s="366"/>
      <c r="D2" s="366"/>
      <c r="E2" s="366"/>
      <c r="F2" s="366"/>
      <c r="G2" s="366"/>
      <c r="H2" s="366"/>
      <c r="I2" s="366"/>
      <c r="J2" s="366"/>
      <c r="K2" s="366"/>
      <c r="L2" s="366"/>
      <c r="M2" s="366"/>
      <c r="N2" s="366"/>
      <c r="O2" s="366"/>
      <c r="P2" s="366"/>
      <c r="Q2" s="366"/>
      <c r="R2" s="366"/>
      <c r="S2" s="366"/>
      <c r="T2" s="366"/>
      <c r="U2" s="366"/>
      <c r="V2" s="366"/>
      <c r="W2" s="366"/>
      <c r="X2" s="366"/>
      <c r="Y2" s="366"/>
    </row>
    <row r="3" spans="2:25" hidden="1" x14ac:dyDescent="0.2">
      <c r="B3" s="366" t="s">
        <v>49</v>
      </c>
      <c r="C3" s="366"/>
      <c r="D3" s="366"/>
      <c r="E3" s="366"/>
      <c r="F3" s="366"/>
      <c r="G3" s="366"/>
      <c r="H3" s="366"/>
      <c r="I3" s="366"/>
      <c r="J3" s="366"/>
      <c r="K3" s="366"/>
      <c r="L3" s="366"/>
      <c r="M3" s="366"/>
      <c r="N3" s="366"/>
      <c r="O3" s="366"/>
      <c r="P3" s="366"/>
      <c r="Q3" s="366"/>
      <c r="R3" s="366"/>
      <c r="S3" s="366"/>
      <c r="T3" s="366"/>
      <c r="U3" s="366"/>
      <c r="V3" s="366"/>
      <c r="W3" s="366"/>
      <c r="X3" s="366"/>
      <c r="Y3" s="366"/>
    </row>
    <row r="4" spans="2:25" hidden="1" x14ac:dyDescent="0.2">
      <c r="B4" s="366" t="s">
        <v>50</v>
      </c>
      <c r="C4" s="366"/>
      <c r="D4" s="366"/>
      <c r="E4" s="366"/>
      <c r="F4" s="366"/>
      <c r="G4" s="366"/>
      <c r="H4" s="366"/>
      <c r="I4" s="366"/>
      <c r="J4" s="366"/>
      <c r="K4" s="366"/>
      <c r="L4" s="366"/>
      <c r="M4" s="366"/>
      <c r="N4" s="366"/>
      <c r="O4" s="366"/>
      <c r="P4" s="366"/>
      <c r="Q4" s="366"/>
      <c r="R4" s="366"/>
      <c r="S4" s="366"/>
      <c r="T4" s="366"/>
      <c r="U4" s="366"/>
      <c r="V4" s="366"/>
      <c r="W4" s="366"/>
      <c r="X4" s="366"/>
      <c r="Y4" s="366"/>
    </row>
    <row r="5" spans="2:25" hidden="1" x14ac:dyDescent="0.2">
      <c r="B5" s="366" t="s">
        <v>51</v>
      </c>
      <c r="C5" s="366"/>
      <c r="D5" s="366"/>
      <c r="E5" s="366"/>
      <c r="F5" s="366"/>
      <c r="G5" s="366"/>
      <c r="H5" s="366"/>
      <c r="I5" s="366"/>
      <c r="J5" s="366"/>
      <c r="K5" s="366"/>
      <c r="L5" s="366"/>
      <c r="M5" s="366"/>
      <c r="N5" s="366"/>
      <c r="O5" s="366"/>
      <c r="P5" s="366"/>
      <c r="Q5" s="366"/>
      <c r="R5" s="366"/>
      <c r="S5" s="366"/>
      <c r="T5" s="366"/>
      <c r="U5" s="366"/>
      <c r="V5" s="366"/>
      <c r="W5" s="366"/>
      <c r="X5" s="366"/>
      <c r="Y5" s="366"/>
    </row>
    <row r="6" spans="2:25" x14ac:dyDescent="0.2">
      <c r="B6" s="366" t="s">
        <v>284</v>
      </c>
      <c r="C6" s="366"/>
      <c r="D6" s="366"/>
      <c r="E6" s="366"/>
      <c r="F6" s="366"/>
      <c r="G6" s="366"/>
      <c r="H6" s="366"/>
      <c r="I6" s="366"/>
      <c r="J6" s="366"/>
      <c r="K6" s="366"/>
      <c r="L6" s="366"/>
      <c r="M6" s="366"/>
      <c r="N6" s="366"/>
      <c r="O6" s="366"/>
      <c r="P6" s="366"/>
      <c r="Q6" s="366"/>
      <c r="R6" s="366"/>
      <c r="S6" s="366"/>
      <c r="T6" s="366"/>
      <c r="U6" s="366"/>
      <c r="V6" s="366"/>
      <c r="W6" s="366"/>
      <c r="X6" s="366"/>
      <c r="Y6" s="366"/>
    </row>
    <row r="7" spans="2:25" x14ac:dyDescent="0.2">
      <c r="B7" s="29"/>
      <c r="C7" s="29"/>
      <c r="D7" s="29"/>
      <c r="E7" s="29"/>
      <c r="F7" s="29"/>
      <c r="G7" s="29"/>
      <c r="H7" s="29"/>
      <c r="I7" s="29"/>
      <c r="J7" s="29"/>
      <c r="K7" s="29"/>
      <c r="L7" s="29"/>
      <c r="M7" s="29"/>
      <c r="N7" s="29"/>
      <c r="O7" s="29"/>
      <c r="P7" s="29"/>
      <c r="Q7" s="29"/>
      <c r="R7" s="29"/>
      <c r="S7" s="29"/>
      <c r="T7" s="29"/>
      <c r="U7" s="29"/>
      <c r="V7" s="29"/>
      <c r="W7" s="29"/>
      <c r="X7" s="29"/>
      <c r="Y7" s="29"/>
    </row>
    <row r="8" spans="2:25" x14ac:dyDescent="0.2">
      <c r="B8" s="11" t="s">
        <v>36</v>
      </c>
      <c r="C8" s="6"/>
      <c r="D8" s="11" t="s">
        <v>185</v>
      </c>
      <c r="E8" s="6"/>
      <c r="F8" s="6"/>
      <c r="G8" s="6"/>
      <c r="H8" s="6"/>
      <c r="I8" s="6"/>
      <c r="J8" s="6"/>
      <c r="K8" s="6"/>
      <c r="L8" s="6"/>
      <c r="M8" s="6"/>
      <c r="N8" s="6"/>
      <c r="O8" s="6"/>
      <c r="P8" s="6"/>
      <c r="R8" s="6"/>
    </row>
    <row r="9" spans="2:25" x14ac:dyDescent="0.2">
      <c r="B9" s="27" t="s">
        <v>0</v>
      </c>
      <c r="C9" s="30"/>
      <c r="D9" s="27" t="s">
        <v>226</v>
      </c>
      <c r="E9" s="1"/>
      <c r="F9" s="1"/>
      <c r="G9" s="1"/>
      <c r="H9" s="1"/>
      <c r="I9" s="1"/>
      <c r="J9" s="1"/>
      <c r="K9" s="1"/>
      <c r="L9" s="1"/>
      <c r="M9" s="6"/>
      <c r="N9" s="6"/>
      <c r="O9" s="6"/>
      <c r="P9" s="6"/>
      <c r="Q9" s="6"/>
      <c r="R9" s="6"/>
    </row>
    <row r="10" spans="2:25" x14ac:dyDescent="0.2">
      <c r="B10" s="27" t="s">
        <v>60</v>
      </c>
      <c r="C10" s="31"/>
      <c r="D10" s="27" t="s">
        <v>285</v>
      </c>
      <c r="E10" s="1"/>
      <c r="F10" s="1"/>
      <c r="G10" s="1"/>
      <c r="H10" s="1"/>
      <c r="I10" s="1"/>
      <c r="J10" s="1"/>
      <c r="K10" s="1"/>
      <c r="L10" s="1"/>
      <c r="M10" s="6"/>
      <c r="N10" s="6"/>
      <c r="O10" s="6"/>
      <c r="P10" s="6"/>
      <c r="Q10" s="6"/>
      <c r="R10" s="6"/>
    </row>
    <row r="11" spans="2:25" x14ac:dyDescent="0.2">
      <c r="B11" s="27" t="s">
        <v>6</v>
      </c>
      <c r="C11" s="31"/>
      <c r="D11" s="27" t="s">
        <v>286</v>
      </c>
      <c r="E11" s="1"/>
      <c r="F11" s="1"/>
      <c r="G11" s="1"/>
      <c r="H11" s="1"/>
      <c r="I11" s="1"/>
      <c r="J11" s="1"/>
      <c r="K11" s="1"/>
      <c r="L11" s="1"/>
      <c r="M11" s="6"/>
      <c r="N11" s="6"/>
      <c r="O11" s="6"/>
      <c r="P11" s="6"/>
      <c r="Q11" s="6"/>
      <c r="R11" s="6"/>
    </row>
    <row r="12" spans="2:25" x14ac:dyDescent="0.2">
      <c r="B12" s="27" t="s">
        <v>38</v>
      </c>
      <c r="C12" s="31"/>
      <c r="D12" s="27" t="s">
        <v>287</v>
      </c>
      <c r="E12" s="1"/>
      <c r="F12" s="1"/>
      <c r="G12" s="1"/>
      <c r="H12" s="1"/>
      <c r="I12" s="1"/>
      <c r="J12" s="1"/>
      <c r="K12" s="1"/>
      <c r="L12" s="1" t="s">
        <v>288</v>
      </c>
      <c r="M12" s="6"/>
      <c r="N12" s="6"/>
      <c r="O12" s="6"/>
      <c r="P12" s="6"/>
      <c r="Q12" s="6"/>
      <c r="R12" s="6"/>
    </row>
    <row r="13" spans="2:25" x14ac:dyDescent="0.2">
      <c r="B13" s="1"/>
      <c r="C13" s="1"/>
      <c r="D13" s="1"/>
      <c r="E13" s="1"/>
      <c r="F13" s="1"/>
      <c r="G13" s="1"/>
      <c r="H13" s="1"/>
      <c r="I13" s="1"/>
      <c r="J13" s="1"/>
      <c r="K13" s="1"/>
      <c r="L13" s="1"/>
      <c r="M13" s="6"/>
      <c r="N13" s="6"/>
      <c r="O13" s="6"/>
      <c r="P13" s="6"/>
      <c r="Q13" s="6"/>
      <c r="R13" s="6"/>
      <c r="V13" s="46"/>
    </row>
    <row r="14" spans="2:25" x14ac:dyDescent="0.2">
      <c r="B14" s="366" t="s">
        <v>3</v>
      </c>
      <c r="C14" s="366"/>
      <c r="D14" s="366"/>
      <c r="E14" s="366"/>
      <c r="F14" s="366"/>
      <c r="G14" s="366"/>
      <c r="H14" s="366"/>
      <c r="I14" s="366"/>
      <c r="J14" s="366"/>
      <c r="K14" s="366"/>
      <c r="L14" s="366"/>
      <c r="M14" s="366"/>
      <c r="N14" s="366"/>
      <c r="O14" s="366"/>
      <c r="P14" s="366"/>
      <c r="Q14" s="366"/>
      <c r="R14" s="366"/>
      <c r="S14" s="366"/>
      <c r="T14" s="366"/>
      <c r="U14" s="366"/>
      <c r="V14" s="366"/>
      <c r="W14" s="366"/>
      <c r="X14" s="366"/>
      <c r="Y14" s="366"/>
    </row>
    <row r="15" spans="2:25" ht="25.5" customHeight="1" x14ac:dyDescent="0.2">
      <c r="B15" s="442" t="s">
        <v>289</v>
      </c>
      <c r="C15" s="442"/>
      <c r="D15" s="442"/>
      <c r="E15" s="442"/>
      <c r="F15" s="442"/>
      <c r="G15" s="442"/>
      <c r="H15" s="442"/>
      <c r="I15" s="442"/>
      <c r="J15" s="442"/>
      <c r="K15" s="442"/>
      <c r="L15" s="442"/>
      <c r="M15" s="442"/>
      <c r="N15" s="442"/>
      <c r="O15" s="442"/>
      <c r="P15" s="442"/>
      <c r="Q15" s="442"/>
      <c r="R15" s="442"/>
      <c r="S15" s="442"/>
      <c r="T15" s="442"/>
      <c r="U15" s="442"/>
      <c r="V15" s="442"/>
      <c r="W15" s="442"/>
      <c r="X15" s="442"/>
      <c r="Y15" s="442"/>
    </row>
    <row r="16" spans="2:25" x14ac:dyDescent="0.2">
      <c r="B16" s="6"/>
      <c r="C16" s="6"/>
      <c r="D16" s="6"/>
      <c r="E16" s="6"/>
      <c r="F16" s="6"/>
      <c r="G16" s="6"/>
      <c r="H16" s="6"/>
      <c r="I16" s="6"/>
      <c r="J16" s="6"/>
      <c r="K16" s="6"/>
      <c r="L16" s="6"/>
      <c r="M16" s="6"/>
      <c r="N16" s="6"/>
      <c r="O16" s="6"/>
      <c r="P16" s="6"/>
      <c r="Q16" s="6"/>
      <c r="R16" s="6"/>
    </row>
    <row r="17" spans="1:26" ht="12.75" customHeight="1" x14ac:dyDescent="0.2">
      <c r="B17" s="380" t="s">
        <v>4</v>
      </c>
      <c r="C17" s="381"/>
      <c r="D17" s="382"/>
      <c r="E17" s="443" t="s">
        <v>7</v>
      </c>
      <c r="F17" s="443" t="s">
        <v>17</v>
      </c>
      <c r="G17" s="445" t="s">
        <v>18</v>
      </c>
      <c r="H17" s="446"/>
      <c r="I17" s="445" t="s">
        <v>19</v>
      </c>
      <c r="J17" s="446"/>
      <c r="K17" s="447" t="s">
        <v>13</v>
      </c>
      <c r="L17" s="448"/>
      <c r="M17" s="447" t="s">
        <v>9</v>
      </c>
      <c r="N17" s="448"/>
      <c r="O17" s="447" t="s">
        <v>12</v>
      </c>
      <c r="P17" s="448"/>
      <c r="Q17" s="447" t="s">
        <v>14</v>
      </c>
      <c r="R17" s="448"/>
      <c r="S17" s="386" t="s">
        <v>27</v>
      </c>
      <c r="T17" s="386"/>
      <c r="U17" s="386"/>
      <c r="V17" s="394" t="s">
        <v>28</v>
      </c>
      <c r="W17" s="445" t="s">
        <v>30</v>
      </c>
      <c r="X17" s="449"/>
      <c r="Y17" s="446"/>
    </row>
    <row r="18" spans="1:26" ht="22.5" customHeight="1" x14ac:dyDescent="0.2">
      <c r="B18" s="2" t="s">
        <v>16</v>
      </c>
      <c r="C18" s="386" t="s">
        <v>5</v>
      </c>
      <c r="D18" s="386"/>
      <c r="E18" s="444"/>
      <c r="F18" s="444"/>
      <c r="G18" s="102" t="s">
        <v>20</v>
      </c>
      <c r="H18" s="102" t="s">
        <v>21</v>
      </c>
      <c r="I18" s="102" t="s">
        <v>22</v>
      </c>
      <c r="J18" s="102" t="s">
        <v>23</v>
      </c>
      <c r="K18" s="3" t="s">
        <v>10</v>
      </c>
      <c r="L18" s="3" t="s">
        <v>11</v>
      </c>
      <c r="M18" s="3" t="s">
        <v>10</v>
      </c>
      <c r="N18" s="3" t="s">
        <v>11</v>
      </c>
      <c r="O18" s="3" t="s">
        <v>10</v>
      </c>
      <c r="P18" s="3" t="s">
        <v>11</v>
      </c>
      <c r="Q18" s="3" t="s">
        <v>10</v>
      </c>
      <c r="R18" s="3" t="s">
        <v>11</v>
      </c>
      <c r="S18" s="3" t="s">
        <v>10</v>
      </c>
      <c r="T18" s="3" t="s">
        <v>11</v>
      </c>
      <c r="U18" s="3" t="s">
        <v>29</v>
      </c>
      <c r="V18" s="394"/>
      <c r="W18" s="102" t="s">
        <v>31</v>
      </c>
      <c r="X18" s="102" t="s">
        <v>32</v>
      </c>
      <c r="Y18" s="102" t="s">
        <v>33</v>
      </c>
    </row>
    <row r="19" spans="1:26" ht="45" customHeight="1" x14ac:dyDescent="0.2">
      <c r="B19" s="9">
        <v>1</v>
      </c>
      <c r="C19" s="377" t="s">
        <v>290</v>
      </c>
      <c r="D19" s="378"/>
      <c r="E19" s="18" t="s">
        <v>75</v>
      </c>
      <c r="F19" s="90">
        <v>0.2</v>
      </c>
      <c r="G19" s="17">
        <f t="shared" ref="G19:G24" si="0">$G$25*F19</f>
        <v>276330</v>
      </c>
      <c r="H19" s="17">
        <f t="shared" ref="H19:H24" si="1">$H$25*F19</f>
        <v>276330</v>
      </c>
      <c r="I19" s="49">
        <f t="shared" ref="I19:J24" si="2">K19+M19+O19+Q19</f>
        <v>50</v>
      </c>
      <c r="J19" s="49">
        <f t="shared" si="2"/>
        <v>59</v>
      </c>
      <c r="K19" s="18">
        <v>10</v>
      </c>
      <c r="L19" s="5">
        <v>10</v>
      </c>
      <c r="M19" s="18">
        <v>15</v>
      </c>
      <c r="N19" s="5">
        <v>20</v>
      </c>
      <c r="O19" s="18">
        <v>10</v>
      </c>
      <c r="P19" s="265">
        <v>14</v>
      </c>
      <c r="Q19" s="339">
        <v>15</v>
      </c>
      <c r="R19" s="329">
        <v>15</v>
      </c>
      <c r="S19" s="13">
        <f t="shared" ref="S19:T25" si="3">K19+M19+O19+Q19</f>
        <v>50</v>
      </c>
      <c r="T19" s="13">
        <f t="shared" si="3"/>
        <v>59</v>
      </c>
      <c r="U19" s="13">
        <f t="shared" ref="U19:U25" si="4">T19-S19</f>
        <v>9</v>
      </c>
      <c r="V19" s="4"/>
      <c r="W19" s="5">
        <f>R19/Q19*100</f>
        <v>100</v>
      </c>
      <c r="X19" s="5">
        <f>H19/G19*100</f>
        <v>100</v>
      </c>
      <c r="Y19" s="5">
        <f>W19/X19*100</f>
        <v>100</v>
      </c>
    </row>
    <row r="20" spans="1:26" ht="45" customHeight="1" x14ac:dyDescent="0.2">
      <c r="B20" s="9">
        <v>2</v>
      </c>
      <c r="C20" s="377" t="s">
        <v>291</v>
      </c>
      <c r="D20" s="378"/>
      <c r="E20" s="18" t="s">
        <v>292</v>
      </c>
      <c r="F20" s="90">
        <v>0.4</v>
      </c>
      <c r="G20" s="17">
        <f t="shared" si="0"/>
        <v>552660</v>
      </c>
      <c r="H20" s="17">
        <f t="shared" si="1"/>
        <v>552660</v>
      </c>
      <c r="I20" s="49">
        <f t="shared" si="2"/>
        <v>200</v>
      </c>
      <c r="J20" s="49">
        <f t="shared" si="2"/>
        <v>200</v>
      </c>
      <c r="K20" s="18">
        <v>50</v>
      </c>
      <c r="L20" s="5">
        <v>50</v>
      </c>
      <c r="M20" s="18">
        <v>50</v>
      </c>
      <c r="N20" s="5">
        <v>50</v>
      </c>
      <c r="O20" s="18">
        <v>50</v>
      </c>
      <c r="P20" s="265">
        <v>50</v>
      </c>
      <c r="Q20" s="339">
        <v>50</v>
      </c>
      <c r="R20" s="329">
        <v>50</v>
      </c>
      <c r="S20" s="13">
        <f t="shared" si="3"/>
        <v>200</v>
      </c>
      <c r="T20" s="13">
        <f t="shared" si="3"/>
        <v>200</v>
      </c>
      <c r="U20" s="13">
        <f t="shared" si="4"/>
        <v>0</v>
      </c>
      <c r="V20" s="4"/>
      <c r="W20" s="277">
        <f t="shared" ref="W20:W25" si="5">R20/Q20*100</f>
        <v>100</v>
      </c>
      <c r="X20" s="5">
        <f t="shared" ref="X20:X25" si="6">H20/G20*100</f>
        <v>100</v>
      </c>
      <c r="Y20" s="5">
        <f t="shared" ref="Y20:Y25" si="7">W20/X20*100</f>
        <v>100</v>
      </c>
    </row>
    <row r="21" spans="1:26" ht="45" customHeight="1" x14ac:dyDescent="0.2">
      <c r="B21" s="9">
        <v>3</v>
      </c>
      <c r="C21" s="377" t="s">
        <v>293</v>
      </c>
      <c r="D21" s="378"/>
      <c r="E21" s="18" t="s">
        <v>294</v>
      </c>
      <c r="F21" s="90">
        <v>0.1</v>
      </c>
      <c r="G21" s="17">
        <f t="shared" si="0"/>
        <v>138165</v>
      </c>
      <c r="H21" s="17">
        <f t="shared" si="1"/>
        <v>138165</v>
      </c>
      <c r="I21" s="49">
        <f t="shared" si="2"/>
        <v>200</v>
      </c>
      <c r="J21" s="49">
        <f t="shared" si="2"/>
        <v>160</v>
      </c>
      <c r="K21" s="18">
        <v>50</v>
      </c>
      <c r="L21" s="5">
        <v>50</v>
      </c>
      <c r="M21" s="18">
        <v>50</v>
      </c>
      <c r="N21" s="5">
        <v>10</v>
      </c>
      <c r="O21" s="18">
        <v>50</v>
      </c>
      <c r="P21" s="265">
        <v>50</v>
      </c>
      <c r="Q21" s="339">
        <v>50</v>
      </c>
      <c r="R21" s="329">
        <v>50</v>
      </c>
      <c r="S21" s="13">
        <f t="shared" si="3"/>
        <v>200</v>
      </c>
      <c r="T21" s="13">
        <f t="shared" si="3"/>
        <v>160</v>
      </c>
      <c r="U21" s="13">
        <f t="shared" si="4"/>
        <v>-40</v>
      </c>
      <c r="V21" s="4"/>
      <c r="W21" s="277">
        <f t="shared" si="5"/>
        <v>100</v>
      </c>
      <c r="X21" s="5">
        <f t="shared" si="6"/>
        <v>100</v>
      </c>
      <c r="Y21" s="5">
        <f t="shared" si="7"/>
        <v>100</v>
      </c>
    </row>
    <row r="22" spans="1:26" ht="45" customHeight="1" x14ac:dyDescent="0.2">
      <c r="B22" s="9">
        <v>4</v>
      </c>
      <c r="C22" s="377" t="s">
        <v>295</v>
      </c>
      <c r="D22" s="378"/>
      <c r="E22" s="18" t="s">
        <v>75</v>
      </c>
      <c r="F22" s="90">
        <v>0.1</v>
      </c>
      <c r="G22" s="17">
        <f t="shared" si="0"/>
        <v>138165</v>
      </c>
      <c r="H22" s="17">
        <f t="shared" si="1"/>
        <v>138165</v>
      </c>
      <c r="I22" s="49">
        <f t="shared" si="2"/>
        <v>40</v>
      </c>
      <c r="J22" s="49">
        <f t="shared" si="2"/>
        <v>40</v>
      </c>
      <c r="K22" s="18">
        <v>10</v>
      </c>
      <c r="L22" s="5">
        <v>10</v>
      </c>
      <c r="M22" s="18">
        <v>10</v>
      </c>
      <c r="N22" s="5">
        <v>10</v>
      </c>
      <c r="O22" s="18">
        <v>10</v>
      </c>
      <c r="P22" s="265">
        <v>10</v>
      </c>
      <c r="Q22" s="339">
        <v>10</v>
      </c>
      <c r="R22" s="329">
        <v>10</v>
      </c>
      <c r="S22" s="13">
        <f t="shared" si="3"/>
        <v>40</v>
      </c>
      <c r="T22" s="13">
        <f t="shared" si="3"/>
        <v>40</v>
      </c>
      <c r="U22" s="13">
        <f t="shared" si="4"/>
        <v>0</v>
      </c>
      <c r="V22" s="4"/>
      <c r="W22" s="277">
        <f t="shared" si="5"/>
        <v>100</v>
      </c>
      <c r="X22" s="5">
        <f t="shared" si="6"/>
        <v>100</v>
      </c>
      <c r="Y22" s="5">
        <f t="shared" si="7"/>
        <v>100</v>
      </c>
    </row>
    <row r="23" spans="1:26" ht="45" customHeight="1" x14ac:dyDescent="0.2">
      <c r="B23" s="9">
        <v>5</v>
      </c>
      <c r="C23" s="424" t="s">
        <v>296</v>
      </c>
      <c r="D23" s="425"/>
      <c r="E23" s="18" t="s">
        <v>297</v>
      </c>
      <c r="F23" s="90">
        <v>0.1</v>
      </c>
      <c r="G23" s="17">
        <f t="shared" si="0"/>
        <v>138165</v>
      </c>
      <c r="H23" s="17">
        <f t="shared" si="1"/>
        <v>138165</v>
      </c>
      <c r="I23" s="49">
        <f t="shared" si="2"/>
        <v>60</v>
      </c>
      <c r="J23" s="49">
        <f t="shared" si="2"/>
        <v>30</v>
      </c>
      <c r="K23" s="18">
        <v>15</v>
      </c>
      <c r="L23" s="5">
        <v>15</v>
      </c>
      <c r="M23" s="18">
        <v>15</v>
      </c>
      <c r="N23" s="5">
        <v>0</v>
      </c>
      <c r="O23" s="18">
        <v>15</v>
      </c>
      <c r="P23" s="265">
        <v>0</v>
      </c>
      <c r="Q23" s="339">
        <v>15</v>
      </c>
      <c r="R23" s="329">
        <v>15</v>
      </c>
      <c r="S23" s="13">
        <f t="shared" si="3"/>
        <v>60</v>
      </c>
      <c r="T23" s="13">
        <f t="shared" si="3"/>
        <v>30</v>
      </c>
      <c r="U23" s="13">
        <f t="shared" si="4"/>
        <v>-30</v>
      </c>
      <c r="V23" s="4"/>
      <c r="W23" s="277">
        <f t="shared" si="5"/>
        <v>100</v>
      </c>
      <c r="X23" s="5">
        <f t="shared" si="6"/>
        <v>100</v>
      </c>
      <c r="Y23" s="5">
        <f t="shared" si="7"/>
        <v>100</v>
      </c>
    </row>
    <row r="24" spans="1:26" ht="45" customHeight="1" x14ac:dyDescent="0.2">
      <c r="B24" s="9">
        <v>6</v>
      </c>
      <c r="C24" s="377" t="s">
        <v>298</v>
      </c>
      <c r="D24" s="378"/>
      <c r="E24" s="18" t="s">
        <v>44</v>
      </c>
      <c r="F24" s="90">
        <v>0.1</v>
      </c>
      <c r="G24" s="17">
        <f t="shared" si="0"/>
        <v>138165</v>
      </c>
      <c r="H24" s="17">
        <f t="shared" si="1"/>
        <v>138165</v>
      </c>
      <c r="I24" s="49">
        <f t="shared" si="2"/>
        <v>12</v>
      </c>
      <c r="J24" s="49">
        <f t="shared" si="2"/>
        <v>19</v>
      </c>
      <c r="K24" s="18">
        <v>3</v>
      </c>
      <c r="L24" s="5">
        <v>3</v>
      </c>
      <c r="M24" s="18">
        <v>3</v>
      </c>
      <c r="N24" s="5">
        <v>10</v>
      </c>
      <c r="O24" s="18">
        <v>3</v>
      </c>
      <c r="P24" s="265">
        <v>3</v>
      </c>
      <c r="Q24" s="339">
        <v>3</v>
      </c>
      <c r="R24" s="329">
        <v>3</v>
      </c>
      <c r="S24" s="13">
        <f t="shared" si="3"/>
        <v>12</v>
      </c>
      <c r="T24" s="13">
        <f t="shared" si="3"/>
        <v>19</v>
      </c>
      <c r="U24" s="13">
        <f t="shared" si="4"/>
        <v>7</v>
      </c>
      <c r="V24" s="4"/>
      <c r="W24" s="277">
        <f t="shared" si="5"/>
        <v>100</v>
      </c>
      <c r="X24" s="5">
        <f t="shared" si="6"/>
        <v>100</v>
      </c>
      <c r="Y24" s="5">
        <f t="shared" si="7"/>
        <v>100</v>
      </c>
      <c r="Z24" s="103"/>
    </row>
    <row r="25" spans="1:26" s="1" customFormat="1" ht="36.75" customHeight="1" x14ac:dyDescent="0.2">
      <c r="B25" s="370" t="s">
        <v>24</v>
      </c>
      <c r="C25" s="371"/>
      <c r="D25" s="372"/>
      <c r="E25" s="18"/>
      <c r="F25" s="59">
        <f>SUM(F19:F24)</f>
        <v>1</v>
      </c>
      <c r="G25" s="19">
        <f>SEGUIMIENTO!D10</f>
        <v>1381650</v>
      </c>
      <c r="H25" s="19">
        <f>SEGUIMIENTO!E10</f>
        <v>1381650</v>
      </c>
      <c r="I25" s="18">
        <f t="shared" ref="I25:R25" si="8">SUM(I19:I24)</f>
        <v>562</v>
      </c>
      <c r="J25" s="18">
        <f t="shared" si="8"/>
        <v>508</v>
      </c>
      <c r="K25" s="18">
        <f t="shared" si="8"/>
        <v>138</v>
      </c>
      <c r="L25" s="18">
        <f t="shared" si="8"/>
        <v>138</v>
      </c>
      <c r="M25" s="18">
        <f t="shared" si="8"/>
        <v>143</v>
      </c>
      <c r="N25" s="18">
        <f t="shared" si="8"/>
        <v>100</v>
      </c>
      <c r="O25" s="18">
        <f t="shared" si="8"/>
        <v>138</v>
      </c>
      <c r="P25" s="18">
        <f t="shared" si="8"/>
        <v>127</v>
      </c>
      <c r="Q25" s="18">
        <f t="shared" si="8"/>
        <v>143</v>
      </c>
      <c r="R25" s="18">
        <f t="shared" si="8"/>
        <v>143</v>
      </c>
      <c r="S25" s="14">
        <f t="shared" si="3"/>
        <v>562</v>
      </c>
      <c r="T25" s="14">
        <f t="shared" si="3"/>
        <v>508</v>
      </c>
      <c r="U25" s="14">
        <f t="shared" si="4"/>
        <v>-54</v>
      </c>
      <c r="V25" s="14"/>
      <c r="W25" s="277">
        <f t="shared" si="5"/>
        <v>100</v>
      </c>
      <c r="X25" s="5">
        <f t="shared" si="6"/>
        <v>100</v>
      </c>
      <c r="Y25" s="5">
        <f t="shared" si="7"/>
        <v>100</v>
      </c>
    </row>
    <row r="26" spans="1:26" s="6" customFormat="1" ht="14.25" customHeight="1" x14ac:dyDescent="0.2">
      <c r="G26" s="10"/>
    </row>
    <row r="27" spans="1:26" s="6" customFormat="1" ht="14.25" customHeight="1" x14ac:dyDescent="0.2">
      <c r="C27" s="11" t="s">
        <v>25</v>
      </c>
      <c r="G27" s="10"/>
      <c r="I27" s="6" t="s">
        <v>26</v>
      </c>
    </row>
    <row r="31" spans="1:26" x14ac:dyDescent="0.2">
      <c r="A31" s="6"/>
      <c r="B31" s="6"/>
      <c r="C31" s="6"/>
      <c r="D31" s="6"/>
      <c r="E31" s="6"/>
      <c r="F31" s="6"/>
      <c r="G31" s="6"/>
      <c r="H31" s="6"/>
      <c r="I31" s="6"/>
      <c r="J31" s="6"/>
      <c r="K31" s="6"/>
      <c r="L31" s="6"/>
      <c r="M31" s="6"/>
      <c r="N31" s="6"/>
      <c r="O31" s="6"/>
      <c r="P31" s="6"/>
      <c r="Q31" s="6"/>
      <c r="R31" s="50"/>
      <c r="S31" s="50"/>
      <c r="T31" s="395"/>
      <c r="U31" s="395"/>
      <c r="V31" s="28"/>
    </row>
    <row r="32" spans="1:26" x14ac:dyDescent="0.2">
      <c r="A32" s="387"/>
      <c r="B32" s="387"/>
      <c r="C32" s="387"/>
      <c r="D32" s="388" t="s">
        <v>54</v>
      </c>
      <c r="E32" s="388"/>
      <c r="F32" s="388"/>
      <c r="G32" s="6"/>
      <c r="H32" s="387" t="s">
        <v>299</v>
      </c>
      <c r="I32" s="387"/>
      <c r="J32" s="387"/>
      <c r="K32" s="387"/>
      <c r="L32" s="387"/>
      <c r="M32" s="387"/>
      <c r="N32" s="387"/>
      <c r="O32" s="387"/>
      <c r="P32" s="387"/>
      <c r="Q32" s="387"/>
      <c r="R32" s="387"/>
      <c r="S32" s="387"/>
      <c r="T32" s="387"/>
      <c r="U32" s="387"/>
      <c r="V32" s="387"/>
    </row>
    <row r="33" spans="1:22" x14ac:dyDescent="0.2">
      <c r="A33" s="387"/>
      <c r="B33" s="387"/>
      <c r="C33" s="387"/>
      <c r="D33" s="387" t="s">
        <v>53</v>
      </c>
      <c r="E33" s="387"/>
      <c r="F33" s="387"/>
      <c r="G33" s="6"/>
      <c r="H33" s="387" t="s">
        <v>113</v>
      </c>
      <c r="I33" s="387"/>
      <c r="J33" s="387"/>
      <c r="K33" s="387"/>
      <c r="L33" s="387"/>
      <c r="M33" s="387"/>
      <c r="N33" s="387"/>
      <c r="O33" s="387"/>
      <c r="P33" s="387"/>
      <c r="Q33" s="387"/>
      <c r="R33" s="387"/>
      <c r="S33" s="387"/>
      <c r="T33" s="387"/>
      <c r="U33" s="387"/>
      <c r="V33" s="387"/>
    </row>
    <row r="37" spans="1:22" x14ac:dyDescent="0.2">
      <c r="R37" s="104"/>
    </row>
  </sheetData>
  <mergeCells count="35">
    <mergeCell ref="B1:Y1"/>
    <mergeCell ref="B2:Y2"/>
    <mergeCell ref="B3:Y3"/>
    <mergeCell ref="B4:Y4"/>
    <mergeCell ref="B5:Y5"/>
    <mergeCell ref="B6:Y6"/>
    <mergeCell ref="B14:Y14"/>
    <mergeCell ref="B15:Y15"/>
    <mergeCell ref="B17:D17"/>
    <mergeCell ref="E17:E18"/>
    <mergeCell ref="F17:F18"/>
    <mergeCell ref="G17:H17"/>
    <mergeCell ref="I17:J17"/>
    <mergeCell ref="K17:L17"/>
    <mergeCell ref="M17:N17"/>
    <mergeCell ref="O17:P17"/>
    <mergeCell ref="Q17:R17"/>
    <mergeCell ref="S17:U17"/>
    <mergeCell ref="V17:V18"/>
    <mergeCell ref="W17:Y17"/>
    <mergeCell ref="C18:D18"/>
    <mergeCell ref="C19:D19"/>
    <mergeCell ref="C20:D20"/>
    <mergeCell ref="C21:D21"/>
    <mergeCell ref="C22:D22"/>
    <mergeCell ref="C23:D23"/>
    <mergeCell ref="A33:C33"/>
    <mergeCell ref="D33:F33"/>
    <mergeCell ref="H33:V33"/>
    <mergeCell ref="C24:D24"/>
    <mergeCell ref="B25:D25"/>
    <mergeCell ref="T31:U31"/>
    <mergeCell ref="A32:C32"/>
    <mergeCell ref="D32:F32"/>
    <mergeCell ref="H32:V3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topLeftCell="A16" workbookViewId="0">
      <selection activeCell="V25" sqref="V25"/>
    </sheetView>
  </sheetViews>
  <sheetFormatPr baseColWidth="10" defaultRowHeight="12.75" x14ac:dyDescent="0.2"/>
  <cols>
    <col min="1" max="1" width="5.42578125" style="36" customWidth="1"/>
    <col min="2" max="2" width="12" style="36" customWidth="1"/>
    <col min="3" max="3" width="26" style="36" customWidth="1"/>
    <col min="4" max="5" width="11.42578125" style="36"/>
    <col min="6" max="6" width="12.140625" style="36" customWidth="1"/>
    <col min="7" max="7" width="12.7109375" style="36" customWidth="1"/>
    <col min="8" max="8" width="13.140625" style="36" hidden="1" customWidth="1"/>
    <col min="9" max="9" width="9.28515625" style="36" hidden="1" customWidth="1"/>
    <col min="10" max="10" width="10.5703125" style="36" hidden="1" customWidth="1"/>
    <col min="11" max="11" width="9.7109375" style="36" hidden="1" customWidth="1"/>
    <col min="12" max="12" width="11.7109375" style="36" hidden="1" customWidth="1"/>
    <col min="13" max="13" width="9.7109375" style="36" hidden="1" customWidth="1"/>
    <col min="14" max="14" width="10.5703125" style="36" hidden="1" customWidth="1"/>
    <col min="15" max="15" width="9.7109375" style="36" hidden="1" customWidth="1"/>
    <col min="16" max="16" width="11.5703125" style="36" customWidth="1"/>
    <col min="17" max="20" width="9.7109375" style="36" customWidth="1"/>
    <col min="21" max="21" width="29.42578125" style="36" customWidth="1"/>
    <col min="22" max="24" width="8.85546875" style="36" customWidth="1"/>
    <col min="25" max="16384" width="11.42578125" style="36"/>
  </cols>
  <sheetData>
    <row r="1" spans="1:24" x14ac:dyDescent="0.2">
      <c r="A1" s="450" t="s">
        <v>15</v>
      </c>
      <c r="B1" s="450"/>
      <c r="C1" s="450"/>
      <c r="D1" s="450"/>
      <c r="E1" s="450"/>
      <c r="F1" s="450"/>
      <c r="G1" s="450"/>
      <c r="H1" s="450"/>
      <c r="I1" s="450"/>
      <c r="J1" s="450"/>
      <c r="K1" s="450"/>
      <c r="L1" s="450"/>
      <c r="M1" s="450"/>
      <c r="N1" s="450"/>
      <c r="O1" s="450"/>
      <c r="P1" s="450"/>
      <c r="Q1" s="450"/>
      <c r="R1" s="450"/>
      <c r="S1" s="450"/>
      <c r="T1" s="450"/>
      <c r="U1" s="450"/>
      <c r="V1" s="450"/>
      <c r="W1" s="450"/>
      <c r="X1" s="450"/>
    </row>
    <row r="2" spans="1:24" x14ac:dyDescent="0.2">
      <c r="A2" s="450" t="s">
        <v>52</v>
      </c>
      <c r="B2" s="450"/>
      <c r="C2" s="450"/>
      <c r="D2" s="450"/>
      <c r="E2" s="450"/>
      <c r="F2" s="450"/>
      <c r="G2" s="450"/>
      <c r="H2" s="450"/>
      <c r="I2" s="450"/>
      <c r="J2" s="450"/>
      <c r="K2" s="450"/>
      <c r="L2" s="450"/>
      <c r="M2" s="450"/>
      <c r="N2" s="450"/>
      <c r="O2" s="450"/>
      <c r="P2" s="450"/>
      <c r="Q2" s="450"/>
      <c r="R2" s="450"/>
      <c r="S2" s="450"/>
      <c r="T2" s="450"/>
      <c r="U2" s="450"/>
      <c r="V2" s="450"/>
      <c r="W2" s="450"/>
      <c r="X2" s="450"/>
    </row>
    <row r="3" spans="1:24" ht="12.75" hidden="1" customHeight="1" x14ac:dyDescent="0.2">
      <c r="A3" s="450" t="s">
        <v>49</v>
      </c>
      <c r="B3" s="450"/>
      <c r="C3" s="450"/>
      <c r="D3" s="450"/>
      <c r="E3" s="450"/>
      <c r="F3" s="450"/>
      <c r="G3" s="450"/>
      <c r="H3" s="450"/>
      <c r="I3" s="450"/>
      <c r="J3" s="450"/>
      <c r="K3" s="450"/>
      <c r="L3" s="450"/>
      <c r="M3" s="450"/>
      <c r="N3" s="450"/>
      <c r="O3" s="450"/>
      <c r="P3" s="450"/>
      <c r="Q3" s="450"/>
      <c r="R3" s="450"/>
      <c r="S3" s="450"/>
      <c r="T3" s="450"/>
      <c r="U3" s="450"/>
      <c r="V3" s="450"/>
      <c r="W3" s="450"/>
      <c r="X3" s="450"/>
    </row>
    <row r="4" spans="1:24" ht="12.75" hidden="1" customHeight="1" x14ac:dyDescent="0.2">
      <c r="A4" s="450" t="s">
        <v>50</v>
      </c>
      <c r="B4" s="450"/>
      <c r="C4" s="450"/>
      <c r="D4" s="450"/>
      <c r="E4" s="450"/>
      <c r="F4" s="450"/>
      <c r="G4" s="450"/>
      <c r="H4" s="450"/>
      <c r="I4" s="450"/>
      <c r="J4" s="450"/>
      <c r="K4" s="450"/>
      <c r="L4" s="450"/>
      <c r="M4" s="450"/>
      <c r="N4" s="450"/>
      <c r="O4" s="450"/>
      <c r="P4" s="450"/>
      <c r="Q4" s="450"/>
      <c r="R4" s="450"/>
      <c r="S4" s="450"/>
      <c r="T4" s="450"/>
      <c r="U4" s="450"/>
      <c r="V4" s="450"/>
      <c r="W4" s="450"/>
      <c r="X4" s="450"/>
    </row>
    <row r="5" spans="1:24" ht="12.75" hidden="1" customHeight="1" x14ac:dyDescent="0.2">
      <c r="A5" s="450" t="s">
        <v>51</v>
      </c>
      <c r="B5" s="450"/>
      <c r="C5" s="450"/>
      <c r="D5" s="450"/>
      <c r="E5" s="450"/>
      <c r="F5" s="450"/>
      <c r="G5" s="450"/>
      <c r="H5" s="450"/>
      <c r="I5" s="450"/>
      <c r="J5" s="450"/>
      <c r="K5" s="450"/>
      <c r="L5" s="450"/>
      <c r="M5" s="450"/>
      <c r="N5" s="450"/>
      <c r="O5" s="450"/>
      <c r="P5" s="450"/>
      <c r="Q5" s="450"/>
      <c r="R5" s="450"/>
      <c r="S5" s="450"/>
      <c r="T5" s="450"/>
      <c r="U5" s="450"/>
      <c r="V5" s="450"/>
      <c r="W5" s="450"/>
      <c r="X5" s="450"/>
    </row>
    <row r="6" spans="1:24" x14ac:dyDescent="0.2">
      <c r="A6" s="450" t="s">
        <v>40</v>
      </c>
      <c r="B6" s="450"/>
      <c r="C6" s="450"/>
      <c r="D6" s="450"/>
      <c r="E6" s="450"/>
      <c r="F6" s="450"/>
      <c r="G6" s="450"/>
      <c r="H6" s="450"/>
      <c r="I6" s="450"/>
      <c r="J6" s="450"/>
      <c r="K6" s="450"/>
      <c r="L6" s="450"/>
      <c r="M6" s="450"/>
      <c r="N6" s="450"/>
      <c r="O6" s="450"/>
      <c r="P6" s="450"/>
      <c r="Q6" s="450"/>
      <c r="R6" s="450"/>
      <c r="S6" s="450"/>
      <c r="T6" s="450"/>
      <c r="U6" s="450"/>
      <c r="V6" s="450"/>
      <c r="W6" s="450"/>
      <c r="X6" s="450"/>
    </row>
    <row r="7" spans="1:24" x14ac:dyDescent="0.2">
      <c r="A7" s="105"/>
      <c r="B7" s="105"/>
      <c r="C7" s="105"/>
      <c r="D7" s="105"/>
      <c r="E7" s="105"/>
      <c r="F7" s="105"/>
      <c r="G7" s="105"/>
      <c r="H7" s="105"/>
      <c r="I7" s="105"/>
      <c r="J7" s="105"/>
      <c r="K7" s="105"/>
      <c r="L7" s="105"/>
      <c r="M7" s="105"/>
      <c r="N7" s="105"/>
      <c r="O7" s="105"/>
      <c r="P7" s="105"/>
      <c r="Q7" s="105"/>
      <c r="R7" s="106"/>
      <c r="S7" s="106"/>
      <c r="T7" s="106"/>
      <c r="U7" s="106"/>
      <c r="V7" s="106"/>
      <c r="W7" s="106"/>
      <c r="X7" s="106"/>
    </row>
    <row r="8" spans="1:24" x14ac:dyDescent="0.2">
      <c r="A8" s="107" t="s">
        <v>36</v>
      </c>
      <c r="B8" s="108"/>
      <c r="C8" s="107" t="s">
        <v>185</v>
      </c>
      <c r="D8" s="105"/>
      <c r="E8" s="105"/>
      <c r="F8" s="105"/>
      <c r="G8" s="105"/>
      <c r="H8" s="105"/>
      <c r="I8" s="105"/>
      <c r="J8" s="105"/>
      <c r="K8" s="105"/>
      <c r="L8" s="105"/>
      <c r="M8" s="105"/>
      <c r="N8" s="105"/>
      <c r="O8" s="105"/>
      <c r="P8" s="105"/>
      <c r="Q8" s="105"/>
      <c r="R8" s="106"/>
      <c r="S8" s="106"/>
      <c r="T8" s="106"/>
      <c r="U8" s="106"/>
      <c r="V8" s="106"/>
      <c r="W8" s="106"/>
      <c r="X8" s="106"/>
    </row>
    <row r="9" spans="1:24" x14ac:dyDescent="0.2">
      <c r="A9" s="109" t="s">
        <v>0</v>
      </c>
      <c r="B9" s="110"/>
      <c r="C9" s="109" t="s">
        <v>226</v>
      </c>
      <c r="D9" s="105"/>
      <c r="E9" s="105"/>
      <c r="F9" s="105"/>
      <c r="G9" s="105"/>
      <c r="H9" s="105"/>
      <c r="I9" s="105"/>
      <c r="J9" s="105"/>
      <c r="K9" s="105"/>
      <c r="L9" s="108"/>
      <c r="M9" s="108"/>
      <c r="N9" s="108"/>
      <c r="O9" s="108"/>
      <c r="P9" s="108"/>
      <c r="Q9" s="108"/>
      <c r="R9" s="106"/>
      <c r="S9" s="106"/>
      <c r="T9" s="106"/>
      <c r="U9" s="106"/>
      <c r="V9" s="106"/>
      <c r="W9" s="106"/>
      <c r="X9" s="106"/>
    </row>
    <row r="10" spans="1:24" x14ac:dyDescent="0.2">
      <c r="A10" s="109" t="s">
        <v>60</v>
      </c>
      <c r="B10" s="111"/>
      <c r="C10" s="109" t="s">
        <v>285</v>
      </c>
      <c r="D10" s="105"/>
      <c r="E10" s="105"/>
      <c r="F10" s="105"/>
      <c r="G10" s="105"/>
      <c r="H10" s="105"/>
      <c r="I10" s="105"/>
      <c r="J10" s="105"/>
      <c r="K10" s="105"/>
      <c r="L10" s="108"/>
      <c r="M10" s="108"/>
      <c r="N10" s="108"/>
      <c r="O10" s="108"/>
      <c r="P10" s="108"/>
      <c r="Q10" s="108"/>
      <c r="R10" s="106"/>
      <c r="S10" s="106"/>
      <c r="T10" s="106"/>
      <c r="U10" s="106"/>
      <c r="V10" s="106"/>
      <c r="W10" s="106"/>
      <c r="X10" s="106"/>
    </row>
    <row r="11" spans="1:24" x14ac:dyDescent="0.2">
      <c r="A11" s="109" t="s">
        <v>6</v>
      </c>
      <c r="B11" s="111"/>
      <c r="C11" s="109" t="s">
        <v>300</v>
      </c>
      <c r="D11" s="105"/>
      <c r="E11" s="105"/>
      <c r="F11" s="105"/>
      <c r="G11" s="105"/>
      <c r="H11" s="105"/>
      <c r="I11" s="105"/>
      <c r="J11" s="105"/>
      <c r="K11" s="105"/>
      <c r="L11" s="108"/>
      <c r="M11" s="108"/>
      <c r="N11" s="108"/>
      <c r="O11" s="108"/>
      <c r="P11" s="108"/>
      <c r="Q11" s="108"/>
      <c r="R11" s="106"/>
      <c r="S11" s="106"/>
      <c r="T11" s="106"/>
      <c r="U11" s="106"/>
      <c r="V11" s="106"/>
      <c r="W11" s="106"/>
      <c r="X11" s="106"/>
    </row>
    <row r="12" spans="1:24" x14ac:dyDescent="0.2">
      <c r="A12" s="109" t="s">
        <v>38</v>
      </c>
      <c r="B12" s="111"/>
      <c r="C12" s="109" t="s">
        <v>301</v>
      </c>
      <c r="D12" s="105"/>
      <c r="E12" s="105"/>
      <c r="F12" s="105"/>
      <c r="G12" s="105"/>
      <c r="H12" s="105"/>
      <c r="I12" s="105"/>
      <c r="J12" s="105"/>
      <c r="K12" s="105"/>
      <c r="L12" s="108"/>
      <c r="M12" s="108"/>
      <c r="N12" s="108"/>
      <c r="O12" s="108"/>
      <c r="P12" s="108"/>
      <c r="Q12" s="108"/>
      <c r="R12" s="106"/>
      <c r="S12" s="106"/>
      <c r="T12" s="106"/>
      <c r="U12" s="106"/>
      <c r="V12" s="106"/>
      <c r="W12" s="106"/>
      <c r="X12" s="106"/>
    </row>
    <row r="13" spans="1:24" x14ac:dyDescent="0.2">
      <c r="A13" s="105"/>
      <c r="B13" s="105"/>
      <c r="C13" s="105"/>
      <c r="D13" s="105"/>
      <c r="E13" s="105"/>
      <c r="F13" s="105"/>
      <c r="G13" s="105"/>
      <c r="H13" s="105"/>
      <c r="I13" s="105"/>
      <c r="J13" s="105"/>
      <c r="K13" s="105"/>
      <c r="L13" s="108"/>
      <c r="M13" s="108"/>
      <c r="N13" s="108"/>
      <c r="O13" s="108"/>
      <c r="P13" s="108"/>
      <c r="Q13" s="108"/>
      <c r="R13" s="106"/>
      <c r="S13" s="106"/>
      <c r="T13" s="106"/>
      <c r="U13" s="112"/>
      <c r="V13" s="106"/>
      <c r="W13" s="106"/>
      <c r="X13" s="106"/>
    </row>
    <row r="14" spans="1:24" x14ac:dyDescent="0.2">
      <c r="A14" s="451" t="s">
        <v>3</v>
      </c>
      <c r="B14" s="451"/>
      <c r="C14" s="451"/>
      <c r="D14" s="451"/>
      <c r="E14" s="451"/>
      <c r="F14" s="451"/>
      <c r="G14" s="451"/>
      <c r="H14" s="451"/>
      <c r="I14" s="451"/>
      <c r="J14" s="451"/>
      <c r="K14" s="451"/>
      <c r="L14" s="451"/>
      <c r="M14" s="451"/>
      <c r="N14" s="451"/>
      <c r="O14" s="451"/>
      <c r="P14" s="451"/>
      <c r="Q14" s="451"/>
      <c r="R14" s="451"/>
      <c r="S14" s="451"/>
      <c r="T14" s="451"/>
      <c r="U14" s="451"/>
      <c r="V14" s="451"/>
      <c r="W14" s="451"/>
      <c r="X14" s="451"/>
    </row>
    <row r="15" spans="1:24" ht="26.25" customHeight="1" x14ac:dyDescent="0.2">
      <c r="A15" s="452" t="s">
        <v>302</v>
      </c>
      <c r="B15" s="452"/>
      <c r="C15" s="452"/>
      <c r="D15" s="452"/>
      <c r="E15" s="452"/>
      <c r="F15" s="452"/>
      <c r="G15" s="452"/>
      <c r="H15" s="452"/>
      <c r="I15" s="452"/>
      <c r="J15" s="452"/>
      <c r="K15" s="452"/>
      <c r="L15" s="452"/>
      <c r="M15" s="452"/>
      <c r="N15" s="452"/>
      <c r="O15" s="452"/>
      <c r="P15" s="452"/>
      <c r="Q15" s="452"/>
      <c r="R15" s="452"/>
      <c r="S15" s="452"/>
      <c r="T15" s="452"/>
      <c r="U15" s="452"/>
      <c r="V15" s="452"/>
      <c r="W15" s="452"/>
      <c r="X15" s="452"/>
    </row>
    <row r="16" spans="1:24" x14ac:dyDescent="0.2">
      <c r="A16" s="6"/>
      <c r="B16" s="6"/>
      <c r="C16" s="6"/>
      <c r="D16" s="6"/>
      <c r="E16" s="6"/>
      <c r="F16" s="6"/>
      <c r="G16" s="6"/>
      <c r="H16" s="6"/>
      <c r="I16" s="6"/>
      <c r="J16" s="6"/>
      <c r="K16" s="6"/>
      <c r="L16" s="6"/>
      <c r="M16" s="6"/>
      <c r="N16" s="6"/>
      <c r="O16" s="6"/>
      <c r="P16" s="6"/>
      <c r="Q16" s="6"/>
    </row>
    <row r="17" spans="1:24" ht="14.25" customHeight="1" x14ac:dyDescent="0.2">
      <c r="A17" s="447" t="s">
        <v>4</v>
      </c>
      <c r="B17" s="453"/>
      <c r="C17" s="448"/>
      <c r="D17" s="443" t="s">
        <v>7</v>
      </c>
      <c r="E17" s="443" t="s">
        <v>17</v>
      </c>
      <c r="F17" s="445" t="s">
        <v>18</v>
      </c>
      <c r="G17" s="446"/>
      <c r="H17" s="445" t="s">
        <v>19</v>
      </c>
      <c r="I17" s="446"/>
      <c r="J17" s="447" t="s">
        <v>13</v>
      </c>
      <c r="K17" s="448"/>
      <c r="L17" s="447" t="s">
        <v>9</v>
      </c>
      <c r="M17" s="448"/>
      <c r="N17" s="447" t="s">
        <v>12</v>
      </c>
      <c r="O17" s="448"/>
      <c r="P17" s="447" t="s">
        <v>14</v>
      </c>
      <c r="Q17" s="448"/>
      <c r="R17" s="386" t="s">
        <v>27</v>
      </c>
      <c r="S17" s="386"/>
      <c r="T17" s="386"/>
      <c r="U17" s="394" t="s">
        <v>28</v>
      </c>
      <c r="V17" s="445" t="s">
        <v>30</v>
      </c>
      <c r="W17" s="449"/>
      <c r="X17" s="446"/>
    </row>
    <row r="18" spans="1:24" ht="21" customHeight="1" x14ac:dyDescent="0.2">
      <c r="A18" s="37" t="s">
        <v>16</v>
      </c>
      <c r="B18" s="394" t="s">
        <v>5</v>
      </c>
      <c r="C18" s="394"/>
      <c r="D18" s="444"/>
      <c r="E18" s="444"/>
      <c r="F18" s="102" t="s">
        <v>20</v>
      </c>
      <c r="G18" s="102" t="s">
        <v>21</v>
      </c>
      <c r="H18" s="102" t="s">
        <v>22</v>
      </c>
      <c r="I18" s="102"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4.25" customHeight="1" x14ac:dyDescent="0.2">
      <c r="A19" s="53">
        <v>1</v>
      </c>
      <c r="B19" s="398" t="s">
        <v>303</v>
      </c>
      <c r="C19" s="398"/>
      <c r="D19" s="54" t="s">
        <v>304</v>
      </c>
      <c r="E19" s="113">
        <v>0.2</v>
      </c>
      <c r="F19" s="17">
        <f t="shared" ref="F19:F24" si="0">$F$25*E19</f>
        <v>400668.4</v>
      </c>
      <c r="G19" s="17">
        <f t="shared" ref="G19:G24" si="1">$G$25*E19</f>
        <v>400668.4</v>
      </c>
      <c r="H19" s="56">
        <f>J19+L19+N19+P19</f>
        <v>5215</v>
      </c>
      <c r="I19" s="56">
        <f>K19+M19+O19+Q19</f>
        <v>3944</v>
      </c>
      <c r="J19" s="53">
        <v>2000</v>
      </c>
      <c r="K19" s="57">
        <v>1076</v>
      </c>
      <c r="L19" s="18">
        <v>15</v>
      </c>
      <c r="M19" s="56">
        <v>935</v>
      </c>
      <c r="N19" s="53">
        <v>2000</v>
      </c>
      <c r="O19" s="56">
        <v>949</v>
      </c>
      <c r="P19" s="340">
        <v>1200</v>
      </c>
      <c r="Q19" s="341">
        <v>984</v>
      </c>
      <c r="R19" s="13">
        <f t="shared" ref="R19:S25" si="2">J19+L19+N19+P19</f>
        <v>5215</v>
      </c>
      <c r="S19" s="13">
        <f t="shared" si="2"/>
        <v>3944</v>
      </c>
      <c r="T19" s="13">
        <f>S19-R19</f>
        <v>-1271</v>
      </c>
      <c r="U19" s="114"/>
      <c r="V19" s="56">
        <f>Q19/P19*100</f>
        <v>82</v>
      </c>
      <c r="W19" s="56">
        <f>G19/F19*100</f>
        <v>100</v>
      </c>
      <c r="X19" s="56">
        <f>V19/W19*100</f>
        <v>82</v>
      </c>
    </row>
    <row r="20" spans="1:24" ht="42.75" customHeight="1" x14ac:dyDescent="0.2">
      <c r="A20" s="53">
        <v>2</v>
      </c>
      <c r="B20" s="398" t="s">
        <v>305</v>
      </c>
      <c r="C20" s="398"/>
      <c r="D20" s="54" t="s">
        <v>306</v>
      </c>
      <c r="E20" s="113">
        <v>0.3</v>
      </c>
      <c r="F20" s="17">
        <f t="shared" si="0"/>
        <v>601002.6</v>
      </c>
      <c r="G20" s="17">
        <f t="shared" si="1"/>
        <v>601002.6</v>
      </c>
      <c r="H20" s="56">
        <f t="shared" ref="H20:I24" si="3">J20+L20+N20+P20</f>
        <v>4450</v>
      </c>
      <c r="I20" s="56">
        <f t="shared" si="3"/>
        <v>0</v>
      </c>
      <c r="J20" s="53">
        <v>1200</v>
      </c>
      <c r="K20" s="57">
        <v>0</v>
      </c>
      <c r="L20" s="18">
        <v>50</v>
      </c>
      <c r="M20" s="56">
        <v>0</v>
      </c>
      <c r="N20" s="53">
        <v>1200</v>
      </c>
      <c r="O20" s="56">
        <v>0</v>
      </c>
      <c r="P20" s="340">
        <v>2000</v>
      </c>
      <c r="Q20" s="341">
        <v>0</v>
      </c>
      <c r="R20" s="13">
        <f t="shared" si="2"/>
        <v>4450</v>
      </c>
      <c r="S20" s="13">
        <f t="shared" si="2"/>
        <v>0</v>
      </c>
      <c r="T20" s="13">
        <f t="shared" ref="T20:T25" si="4">S20-R20</f>
        <v>-4450</v>
      </c>
      <c r="U20" s="114"/>
      <c r="V20" s="56">
        <f t="shared" ref="V20:V25" si="5">Q20/P20*100</f>
        <v>0</v>
      </c>
      <c r="W20" s="56">
        <f t="shared" ref="W20:W25" si="6">G20/F20*100</f>
        <v>100</v>
      </c>
      <c r="X20" s="56">
        <f t="shared" ref="X20:X25" si="7">V20/W20*100</f>
        <v>0</v>
      </c>
    </row>
    <row r="21" spans="1:24" ht="39.75" customHeight="1" x14ac:dyDescent="0.2">
      <c r="A21" s="53">
        <v>3</v>
      </c>
      <c r="B21" s="398" t="s">
        <v>307</v>
      </c>
      <c r="C21" s="398"/>
      <c r="D21" s="54" t="s">
        <v>231</v>
      </c>
      <c r="E21" s="113">
        <v>0.2</v>
      </c>
      <c r="F21" s="17">
        <f t="shared" si="0"/>
        <v>400668.4</v>
      </c>
      <c r="G21" s="17">
        <f t="shared" si="1"/>
        <v>400668.4</v>
      </c>
      <c r="H21" s="56">
        <f t="shared" si="3"/>
        <v>390</v>
      </c>
      <c r="I21" s="56">
        <f t="shared" si="3"/>
        <v>162</v>
      </c>
      <c r="J21" s="53">
        <v>120</v>
      </c>
      <c r="K21" s="57">
        <v>12</v>
      </c>
      <c r="L21" s="18">
        <v>50</v>
      </c>
      <c r="M21" s="56">
        <v>40</v>
      </c>
      <c r="N21" s="53">
        <v>120</v>
      </c>
      <c r="O21" s="56">
        <v>31</v>
      </c>
      <c r="P21" s="340">
        <v>100</v>
      </c>
      <c r="Q21" s="341">
        <v>79</v>
      </c>
      <c r="R21" s="13">
        <f t="shared" si="2"/>
        <v>390</v>
      </c>
      <c r="S21" s="13">
        <f t="shared" si="2"/>
        <v>162</v>
      </c>
      <c r="T21" s="13">
        <f t="shared" si="4"/>
        <v>-228</v>
      </c>
      <c r="U21" s="114"/>
      <c r="V21" s="56">
        <f t="shared" si="5"/>
        <v>79</v>
      </c>
      <c r="W21" s="56">
        <f t="shared" si="6"/>
        <v>100</v>
      </c>
      <c r="X21" s="56">
        <f t="shared" si="7"/>
        <v>79</v>
      </c>
    </row>
    <row r="22" spans="1:24" ht="43.5" customHeight="1" x14ac:dyDescent="0.2">
      <c r="A22" s="53">
        <v>4</v>
      </c>
      <c r="B22" s="398" t="s">
        <v>308</v>
      </c>
      <c r="C22" s="398"/>
      <c r="D22" s="54" t="s">
        <v>108</v>
      </c>
      <c r="E22" s="113">
        <v>0.1</v>
      </c>
      <c r="F22" s="17">
        <f t="shared" si="0"/>
        <v>200334.2</v>
      </c>
      <c r="G22" s="17">
        <f t="shared" si="1"/>
        <v>200334.2</v>
      </c>
      <c r="H22" s="56">
        <f t="shared" si="3"/>
        <v>13</v>
      </c>
      <c r="I22" s="56">
        <f t="shared" si="3"/>
        <v>1</v>
      </c>
      <c r="J22" s="53">
        <v>1</v>
      </c>
      <c r="K22" s="57">
        <v>1</v>
      </c>
      <c r="L22" s="18">
        <v>10</v>
      </c>
      <c r="M22" s="56">
        <v>0</v>
      </c>
      <c r="N22" s="53">
        <v>1</v>
      </c>
      <c r="O22" s="56">
        <v>0</v>
      </c>
      <c r="P22" s="340">
        <v>1</v>
      </c>
      <c r="Q22" s="341">
        <v>0</v>
      </c>
      <c r="R22" s="13">
        <f t="shared" si="2"/>
        <v>13</v>
      </c>
      <c r="S22" s="13">
        <f t="shared" si="2"/>
        <v>1</v>
      </c>
      <c r="T22" s="13">
        <f t="shared" si="4"/>
        <v>-12</v>
      </c>
      <c r="U22" s="114"/>
      <c r="V22" s="56">
        <f t="shared" si="5"/>
        <v>0</v>
      </c>
      <c r="W22" s="56">
        <f t="shared" si="6"/>
        <v>100</v>
      </c>
      <c r="X22" s="56">
        <f t="shared" si="7"/>
        <v>0</v>
      </c>
    </row>
    <row r="23" spans="1:24" ht="44.25" customHeight="1" x14ac:dyDescent="0.2">
      <c r="A23" s="53">
        <v>5</v>
      </c>
      <c r="B23" s="398" t="s">
        <v>309</v>
      </c>
      <c r="C23" s="398"/>
      <c r="D23" s="54" t="s">
        <v>108</v>
      </c>
      <c r="E23" s="113">
        <v>0.1</v>
      </c>
      <c r="F23" s="17">
        <f t="shared" si="0"/>
        <v>200334.2</v>
      </c>
      <c r="G23" s="17">
        <f t="shared" si="1"/>
        <v>200334.2</v>
      </c>
      <c r="H23" s="56">
        <f t="shared" si="3"/>
        <v>18</v>
      </c>
      <c r="I23" s="56">
        <f t="shared" si="3"/>
        <v>1</v>
      </c>
      <c r="J23" s="53">
        <v>1</v>
      </c>
      <c r="K23" s="57">
        <v>1</v>
      </c>
      <c r="L23" s="18">
        <v>15</v>
      </c>
      <c r="M23" s="56">
        <v>0</v>
      </c>
      <c r="N23" s="53">
        <v>1</v>
      </c>
      <c r="O23" s="56">
        <v>0</v>
      </c>
      <c r="P23" s="340">
        <v>1</v>
      </c>
      <c r="Q23" s="341">
        <v>0</v>
      </c>
      <c r="R23" s="13">
        <f t="shared" si="2"/>
        <v>18</v>
      </c>
      <c r="S23" s="13">
        <f t="shared" si="2"/>
        <v>1</v>
      </c>
      <c r="T23" s="13">
        <f t="shared" si="4"/>
        <v>-17</v>
      </c>
      <c r="U23" s="114"/>
      <c r="V23" s="56">
        <f t="shared" si="5"/>
        <v>0</v>
      </c>
      <c r="W23" s="56">
        <f t="shared" si="6"/>
        <v>100</v>
      </c>
      <c r="X23" s="56">
        <f t="shared" si="7"/>
        <v>0</v>
      </c>
    </row>
    <row r="24" spans="1:24" ht="51.75" customHeight="1" x14ac:dyDescent="0.2">
      <c r="A24" s="53">
        <v>6</v>
      </c>
      <c r="B24" s="398" t="s">
        <v>310</v>
      </c>
      <c r="C24" s="398"/>
      <c r="D24" s="54" t="s">
        <v>180</v>
      </c>
      <c r="E24" s="113">
        <v>0.1</v>
      </c>
      <c r="F24" s="17">
        <f t="shared" si="0"/>
        <v>200334.2</v>
      </c>
      <c r="G24" s="17">
        <f t="shared" si="1"/>
        <v>200334.2</v>
      </c>
      <c r="H24" s="56">
        <f t="shared" si="3"/>
        <v>153</v>
      </c>
      <c r="I24" s="56">
        <f t="shared" si="3"/>
        <v>40</v>
      </c>
      <c r="J24" s="53">
        <v>50</v>
      </c>
      <c r="K24" s="57">
        <v>0</v>
      </c>
      <c r="L24" s="18">
        <v>3</v>
      </c>
      <c r="M24" s="56">
        <v>0</v>
      </c>
      <c r="N24" s="53">
        <v>50</v>
      </c>
      <c r="O24" s="56">
        <v>4</v>
      </c>
      <c r="P24" s="340">
        <v>50</v>
      </c>
      <c r="Q24" s="341">
        <v>36</v>
      </c>
      <c r="R24" s="13">
        <f t="shared" si="2"/>
        <v>153</v>
      </c>
      <c r="S24" s="13">
        <f t="shared" si="2"/>
        <v>40</v>
      </c>
      <c r="T24" s="13">
        <f t="shared" si="4"/>
        <v>-113</v>
      </c>
      <c r="U24" s="114"/>
      <c r="V24" s="56">
        <f t="shared" si="5"/>
        <v>72</v>
      </c>
      <c r="W24" s="56">
        <f t="shared" si="6"/>
        <v>100</v>
      </c>
      <c r="X24" s="56">
        <f t="shared" si="7"/>
        <v>72</v>
      </c>
    </row>
    <row r="25" spans="1:24" s="1" customFormat="1" ht="36.75" customHeight="1" x14ac:dyDescent="0.2">
      <c r="A25" s="370" t="s">
        <v>24</v>
      </c>
      <c r="B25" s="371"/>
      <c r="C25" s="372"/>
      <c r="D25" s="18"/>
      <c r="E25" s="59">
        <f>SUM(E19:E24)</f>
        <v>0.99999999999999989</v>
      </c>
      <c r="F25" s="19">
        <f>SEGUIMIENTO!D11</f>
        <v>2003342</v>
      </c>
      <c r="G25" s="19">
        <f>SEGUIMIENTO!E11</f>
        <v>2003342</v>
      </c>
      <c r="H25" s="18">
        <f t="shared" ref="H25:Q25" si="8">SUM(H19:H24)</f>
        <v>10239</v>
      </c>
      <c r="I25" s="18">
        <f t="shared" si="8"/>
        <v>4148</v>
      </c>
      <c r="J25" s="18">
        <f t="shared" si="8"/>
        <v>3372</v>
      </c>
      <c r="K25" s="18">
        <f t="shared" si="8"/>
        <v>1090</v>
      </c>
      <c r="L25" s="18">
        <f t="shared" si="8"/>
        <v>143</v>
      </c>
      <c r="M25" s="18">
        <f t="shared" si="8"/>
        <v>975</v>
      </c>
      <c r="N25" s="18">
        <f t="shared" si="8"/>
        <v>3372</v>
      </c>
      <c r="O25" s="18">
        <f t="shared" si="8"/>
        <v>984</v>
      </c>
      <c r="P25" s="18">
        <f t="shared" si="8"/>
        <v>3352</v>
      </c>
      <c r="Q25" s="18">
        <f t="shared" si="8"/>
        <v>1099</v>
      </c>
      <c r="R25" s="14">
        <f t="shared" si="2"/>
        <v>10239</v>
      </c>
      <c r="S25" s="14">
        <f t="shared" si="2"/>
        <v>4148</v>
      </c>
      <c r="T25" s="14">
        <f t="shared" si="4"/>
        <v>-6091</v>
      </c>
      <c r="U25" s="5"/>
      <c r="V25" s="56">
        <f t="shared" si="5"/>
        <v>32.786396181384248</v>
      </c>
      <c r="W25" s="56">
        <f t="shared" si="6"/>
        <v>100</v>
      </c>
      <c r="X25" s="56">
        <f t="shared" si="7"/>
        <v>32.786396181384248</v>
      </c>
    </row>
    <row r="26" spans="1:24" s="6" customFormat="1" ht="14.25" customHeight="1" x14ac:dyDescent="0.2">
      <c r="F26" s="10"/>
    </row>
    <row r="27" spans="1:24" s="6" customFormat="1" ht="14.25" customHeight="1" x14ac:dyDescent="0.2">
      <c r="B27" s="11" t="s">
        <v>25</v>
      </c>
      <c r="F27" s="10"/>
      <c r="H27" s="6" t="s">
        <v>26</v>
      </c>
    </row>
    <row r="33" spans="1:22" x14ac:dyDescent="0.2">
      <c r="A33" s="6"/>
      <c r="B33" s="6"/>
      <c r="C33" s="6"/>
      <c r="D33" s="6"/>
      <c r="E33" s="6"/>
      <c r="F33" s="6"/>
      <c r="G33" s="6"/>
      <c r="H33" s="6"/>
      <c r="I33" s="6"/>
      <c r="J33" s="6"/>
      <c r="K33" s="6"/>
      <c r="L33" s="6"/>
      <c r="M33" s="6"/>
      <c r="N33" s="6"/>
      <c r="O33" s="6"/>
      <c r="P33" s="6"/>
      <c r="Q33" s="6"/>
      <c r="R33" s="1"/>
      <c r="S33" s="1"/>
      <c r="T33" s="395"/>
      <c r="U33" s="395"/>
      <c r="V33" s="6"/>
    </row>
    <row r="34" spans="1:22" x14ac:dyDescent="0.2">
      <c r="A34" s="388" t="s">
        <v>54</v>
      </c>
      <c r="B34" s="388"/>
      <c r="C34" s="388"/>
      <c r="D34" s="6"/>
      <c r="E34" s="6"/>
      <c r="F34" s="6"/>
      <c r="G34" s="6"/>
      <c r="H34" s="387" t="s">
        <v>311</v>
      </c>
      <c r="I34" s="387"/>
      <c r="J34" s="387"/>
      <c r="K34" s="387"/>
      <c r="L34" s="387"/>
      <c r="M34" s="387"/>
      <c r="N34" s="387"/>
      <c r="O34" s="387"/>
      <c r="P34" s="387"/>
      <c r="Q34" s="387"/>
      <c r="R34" s="387"/>
      <c r="S34" s="387"/>
      <c r="T34" s="387"/>
      <c r="U34" s="387"/>
      <c r="V34" s="387"/>
    </row>
    <row r="35" spans="1:22" x14ac:dyDescent="0.2">
      <c r="A35" s="387" t="s">
        <v>53</v>
      </c>
      <c r="B35" s="387"/>
      <c r="C35" s="387"/>
      <c r="D35" s="6"/>
      <c r="E35" s="6"/>
      <c r="F35" s="6"/>
      <c r="G35" s="6"/>
      <c r="H35" s="387" t="s">
        <v>113</v>
      </c>
      <c r="I35" s="387"/>
      <c r="J35" s="387"/>
      <c r="K35" s="387"/>
      <c r="L35" s="387"/>
      <c r="M35" s="387"/>
      <c r="N35" s="387"/>
      <c r="O35" s="387"/>
      <c r="P35" s="387"/>
      <c r="Q35" s="387"/>
      <c r="R35" s="387"/>
      <c r="S35" s="387"/>
      <c r="T35" s="387"/>
      <c r="U35" s="387"/>
      <c r="V35" s="387"/>
    </row>
  </sheetData>
  <mergeCells count="33">
    <mergeCell ref="A1:X1"/>
    <mergeCell ref="A2:X2"/>
    <mergeCell ref="A3:X3"/>
    <mergeCell ref="A4:X4"/>
    <mergeCell ref="A5:X5"/>
    <mergeCell ref="A6:X6"/>
    <mergeCell ref="A14:X14"/>
    <mergeCell ref="A15:X15"/>
    <mergeCell ref="A17:C17"/>
    <mergeCell ref="D17:D18"/>
    <mergeCell ref="E17:E18"/>
    <mergeCell ref="F17:G17"/>
    <mergeCell ref="H17:I17"/>
    <mergeCell ref="J17:K17"/>
    <mergeCell ref="L17:M17"/>
    <mergeCell ref="N17:O17"/>
    <mergeCell ref="A25:C25"/>
    <mergeCell ref="P17:Q17"/>
    <mergeCell ref="R17:T17"/>
    <mergeCell ref="U17:U18"/>
    <mergeCell ref="V17:X17"/>
    <mergeCell ref="B18:C18"/>
    <mergeCell ref="B19:C19"/>
    <mergeCell ref="B20:C20"/>
    <mergeCell ref="B21:C21"/>
    <mergeCell ref="B22:C22"/>
    <mergeCell ref="B23:C23"/>
    <mergeCell ref="B24:C24"/>
    <mergeCell ref="T33:U33"/>
    <mergeCell ref="A34:C34"/>
    <mergeCell ref="H34:V34"/>
    <mergeCell ref="A35:C35"/>
    <mergeCell ref="H35:V3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topLeftCell="C12" workbookViewId="0">
      <selection activeCell="V19" sqref="V19"/>
    </sheetView>
  </sheetViews>
  <sheetFormatPr baseColWidth="10" defaultRowHeight="12.75" x14ac:dyDescent="0.2"/>
  <cols>
    <col min="1" max="1" width="5.42578125" style="36" customWidth="1"/>
    <col min="2" max="2" width="12" style="36" customWidth="1"/>
    <col min="3" max="3" width="40.7109375" style="36" customWidth="1"/>
    <col min="4" max="5" width="11.42578125" style="36"/>
    <col min="6" max="6" width="12.42578125" style="36" bestFit="1" customWidth="1"/>
    <col min="7" max="7" width="12.28515625" style="36" customWidth="1"/>
    <col min="8" max="15" width="9.28515625" style="36" hidden="1" customWidth="1"/>
    <col min="16" max="20" width="9.28515625" style="36" customWidth="1"/>
    <col min="21" max="21" width="25.285156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1"/>
      <c r="B7" s="1"/>
      <c r="C7" s="1"/>
      <c r="D7" s="1"/>
      <c r="E7" s="1"/>
      <c r="F7" s="1"/>
      <c r="G7" s="1"/>
      <c r="H7" s="1"/>
      <c r="I7" s="1"/>
      <c r="J7" s="1"/>
      <c r="K7" s="1"/>
      <c r="L7" s="1"/>
      <c r="M7" s="1"/>
      <c r="N7" s="1"/>
      <c r="O7" s="1"/>
      <c r="P7" s="1"/>
      <c r="Q7" s="1"/>
    </row>
    <row r="8" spans="1:24" x14ac:dyDescent="0.2">
      <c r="A8" s="11" t="s">
        <v>36</v>
      </c>
      <c r="B8" s="6"/>
      <c r="C8" s="11" t="s">
        <v>185</v>
      </c>
      <c r="D8" s="1"/>
      <c r="E8" s="1"/>
      <c r="F8" s="1"/>
      <c r="G8" s="1"/>
      <c r="H8" s="1"/>
      <c r="I8" s="1"/>
      <c r="J8" s="1"/>
      <c r="K8" s="1"/>
      <c r="L8" s="1"/>
      <c r="M8" s="1"/>
      <c r="N8" s="1"/>
      <c r="O8" s="1"/>
      <c r="P8" s="1"/>
      <c r="Q8" s="1"/>
    </row>
    <row r="9" spans="1:24" x14ac:dyDescent="0.2">
      <c r="A9" s="27" t="s">
        <v>0</v>
      </c>
      <c r="B9" s="30"/>
      <c r="C9" s="27" t="s">
        <v>226</v>
      </c>
      <c r="D9" s="1"/>
      <c r="E9" s="1"/>
      <c r="F9" s="1"/>
      <c r="G9" s="1"/>
      <c r="H9" s="1"/>
      <c r="I9" s="1"/>
      <c r="J9" s="1"/>
      <c r="K9" s="1"/>
      <c r="L9" s="6"/>
      <c r="M9" s="6"/>
      <c r="N9" s="6"/>
      <c r="O9" s="6"/>
      <c r="P9" s="6"/>
      <c r="Q9" s="6"/>
    </row>
    <row r="10" spans="1:24" x14ac:dyDescent="0.2">
      <c r="A10" s="27" t="s">
        <v>60</v>
      </c>
      <c r="B10" s="31"/>
      <c r="C10" s="27" t="s">
        <v>285</v>
      </c>
      <c r="D10" s="1"/>
      <c r="E10" s="1"/>
      <c r="F10" s="1"/>
      <c r="G10" s="1"/>
      <c r="H10" s="1"/>
      <c r="I10" s="1"/>
      <c r="J10" s="1"/>
      <c r="K10" s="1"/>
      <c r="L10" s="6"/>
      <c r="M10" s="6"/>
      <c r="N10" s="6"/>
      <c r="O10" s="6"/>
      <c r="P10" s="6"/>
      <c r="Q10" s="6"/>
    </row>
    <row r="11" spans="1:24" x14ac:dyDescent="0.2">
      <c r="A11" s="27" t="s">
        <v>6</v>
      </c>
      <c r="B11" s="31"/>
      <c r="C11" s="27" t="s">
        <v>300</v>
      </c>
      <c r="D11" s="1"/>
      <c r="E11" s="1"/>
      <c r="F11" s="1"/>
      <c r="G11" s="1"/>
      <c r="H11" s="1"/>
      <c r="I11" s="1"/>
      <c r="J11" s="1"/>
      <c r="K11" s="1"/>
      <c r="L11" s="6"/>
      <c r="M11" s="6"/>
      <c r="N11" s="6"/>
      <c r="O11" s="6"/>
      <c r="P11" s="6"/>
      <c r="Q11" s="6"/>
    </row>
    <row r="12" spans="1:24" x14ac:dyDescent="0.2">
      <c r="A12" s="27" t="s">
        <v>38</v>
      </c>
      <c r="B12" s="31"/>
      <c r="C12" s="27" t="s">
        <v>312</v>
      </c>
      <c r="D12" s="1"/>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36.75" customHeight="1" x14ac:dyDescent="0.2">
      <c r="A15" s="383" t="s">
        <v>313</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5"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5"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5" ht="45" customHeight="1" x14ac:dyDescent="0.2">
      <c r="A19" s="9">
        <v>1</v>
      </c>
      <c r="B19" s="377" t="s">
        <v>314</v>
      </c>
      <c r="C19" s="378"/>
      <c r="D19" s="18" t="s">
        <v>235</v>
      </c>
      <c r="E19" s="90">
        <v>0.1</v>
      </c>
      <c r="F19" s="17">
        <f t="shared" ref="F19:F24" si="0">$F$25*E19</f>
        <v>100986.8</v>
      </c>
      <c r="G19" s="17">
        <f t="shared" ref="G19:G24" si="1">$G$25*E19</f>
        <v>100986.8</v>
      </c>
      <c r="H19" s="115">
        <f t="shared" ref="H19:I24" si="2">J19+L19+N19+P19</f>
        <v>114</v>
      </c>
      <c r="I19" s="115">
        <f t="shared" si="2"/>
        <v>43</v>
      </c>
      <c r="J19" s="14">
        <v>30</v>
      </c>
      <c r="K19" s="38">
        <v>11</v>
      </c>
      <c r="L19" s="116">
        <v>4</v>
      </c>
      <c r="M19" s="5">
        <v>4</v>
      </c>
      <c r="N19" s="253">
        <v>40</v>
      </c>
      <c r="O19" s="5">
        <v>19</v>
      </c>
      <c r="P19" s="342">
        <v>40</v>
      </c>
      <c r="Q19" s="343">
        <v>9</v>
      </c>
      <c r="R19" s="13">
        <f>J19+L19+N19+P19</f>
        <v>114</v>
      </c>
      <c r="S19" s="13">
        <f>K19+M19+O19+Q19</f>
        <v>43</v>
      </c>
      <c r="T19" s="13">
        <f>S19-R19</f>
        <v>-71</v>
      </c>
      <c r="U19" s="344" t="s">
        <v>1159</v>
      </c>
      <c r="V19" s="5">
        <f>Q19/P19*100</f>
        <v>22.5</v>
      </c>
      <c r="W19" s="5">
        <f>G19/F19*100</f>
        <v>100</v>
      </c>
      <c r="X19" s="5">
        <f>V19/W19*100</f>
        <v>22.5</v>
      </c>
    </row>
    <row r="20" spans="1:25" ht="45" customHeight="1" x14ac:dyDescent="0.2">
      <c r="A20" s="9">
        <v>2</v>
      </c>
      <c r="B20" s="377" t="s">
        <v>315</v>
      </c>
      <c r="C20" s="378"/>
      <c r="D20" s="18" t="s">
        <v>235</v>
      </c>
      <c r="E20" s="90">
        <v>0.1</v>
      </c>
      <c r="F20" s="17">
        <f t="shared" si="0"/>
        <v>100986.8</v>
      </c>
      <c r="G20" s="17">
        <f t="shared" si="1"/>
        <v>100986.8</v>
      </c>
      <c r="H20" s="115">
        <f t="shared" si="2"/>
        <v>233</v>
      </c>
      <c r="I20" s="115">
        <f t="shared" si="2"/>
        <v>295</v>
      </c>
      <c r="J20" s="14">
        <v>85</v>
      </c>
      <c r="K20" s="38">
        <v>41</v>
      </c>
      <c r="L20" s="116">
        <v>28</v>
      </c>
      <c r="M20" s="5">
        <v>28</v>
      </c>
      <c r="N20" s="253">
        <v>60</v>
      </c>
      <c r="O20" s="5">
        <v>191</v>
      </c>
      <c r="P20" s="342">
        <v>60</v>
      </c>
      <c r="Q20" s="343">
        <v>35</v>
      </c>
      <c r="R20" s="13">
        <f t="shared" ref="R20:S25" si="3">J20+L20+N20+P20</f>
        <v>233</v>
      </c>
      <c r="S20" s="13">
        <f t="shared" si="3"/>
        <v>295</v>
      </c>
      <c r="T20" s="13">
        <f t="shared" ref="T20:T25" si="4">S20-R20</f>
        <v>62</v>
      </c>
      <c r="U20" s="117"/>
      <c r="V20" s="277">
        <f t="shared" ref="V20:V25" si="5">Q20/P20*100</f>
        <v>58.333333333333336</v>
      </c>
      <c r="W20" s="5">
        <f t="shared" ref="W20:W25" si="6">G20/F20*100</f>
        <v>100</v>
      </c>
      <c r="X20" s="5">
        <f t="shared" ref="X20:X25" si="7">V20/W20*100</f>
        <v>58.333333333333336</v>
      </c>
    </row>
    <row r="21" spans="1:25" ht="45" customHeight="1" x14ac:dyDescent="0.2">
      <c r="A21" s="9">
        <v>3</v>
      </c>
      <c r="B21" s="377" t="s">
        <v>316</v>
      </c>
      <c r="C21" s="378"/>
      <c r="D21" s="18" t="s">
        <v>235</v>
      </c>
      <c r="E21" s="90">
        <v>0.25</v>
      </c>
      <c r="F21" s="17">
        <f t="shared" si="0"/>
        <v>252467</v>
      </c>
      <c r="G21" s="17">
        <f t="shared" si="1"/>
        <v>252467</v>
      </c>
      <c r="H21" s="115">
        <f t="shared" si="2"/>
        <v>393</v>
      </c>
      <c r="I21" s="115">
        <f t="shared" si="2"/>
        <v>550</v>
      </c>
      <c r="J21" s="14">
        <v>85</v>
      </c>
      <c r="K21" s="38">
        <v>165</v>
      </c>
      <c r="L21" s="116">
        <v>158</v>
      </c>
      <c r="M21" s="5">
        <v>158</v>
      </c>
      <c r="N21" s="253">
        <v>80</v>
      </c>
      <c r="O21" s="5">
        <v>92</v>
      </c>
      <c r="P21" s="342">
        <v>70</v>
      </c>
      <c r="Q21" s="343">
        <v>135</v>
      </c>
      <c r="R21" s="13">
        <f t="shared" si="3"/>
        <v>393</v>
      </c>
      <c r="S21" s="13">
        <f t="shared" si="3"/>
        <v>550</v>
      </c>
      <c r="T21" s="13">
        <f t="shared" si="4"/>
        <v>157</v>
      </c>
      <c r="U21" s="117"/>
      <c r="V21" s="277">
        <f t="shared" si="5"/>
        <v>192.85714285714286</v>
      </c>
      <c r="W21" s="5">
        <f t="shared" si="6"/>
        <v>100</v>
      </c>
      <c r="X21" s="5">
        <f t="shared" si="7"/>
        <v>192.85714285714286</v>
      </c>
    </row>
    <row r="22" spans="1:25" ht="45" customHeight="1" x14ac:dyDescent="0.2">
      <c r="A22" s="9">
        <v>4</v>
      </c>
      <c r="B22" s="377" t="s">
        <v>317</v>
      </c>
      <c r="C22" s="378"/>
      <c r="D22" s="18" t="s">
        <v>233</v>
      </c>
      <c r="E22" s="90">
        <v>0.25</v>
      </c>
      <c r="F22" s="17">
        <f t="shared" si="0"/>
        <v>252467</v>
      </c>
      <c r="G22" s="17">
        <f t="shared" si="1"/>
        <v>252467</v>
      </c>
      <c r="H22" s="115">
        <f t="shared" si="2"/>
        <v>268</v>
      </c>
      <c r="I22" s="115">
        <f t="shared" si="2"/>
        <v>154</v>
      </c>
      <c r="J22" s="14">
        <v>70</v>
      </c>
      <c r="K22" s="38">
        <v>40</v>
      </c>
      <c r="L22" s="116">
        <v>23</v>
      </c>
      <c r="M22" s="5">
        <v>23</v>
      </c>
      <c r="N22" s="253">
        <v>100</v>
      </c>
      <c r="O22" s="5">
        <v>47</v>
      </c>
      <c r="P22" s="342">
        <v>75</v>
      </c>
      <c r="Q22" s="343">
        <v>44</v>
      </c>
      <c r="R22" s="13">
        <f t="shared" si="3"/>
        <v>268</v>
      </c>
      <c r="S22" s="13">
        <f t="shared" si="3"/>
        <v>154</v>
      </c>
      <c r="T22" s="13">
        <f t="shared" si="4"/>
        <v>-114</v>
      </c>
      <c r="U22" s="117"/>
      <c r="V22" s="277">
        <f t="shared" si="5"/>
        <v>58.666666666666664</v>
      </c>
      <c r="W22" s="5">
        <f t="shared" si="6"/>
        <v>100</v>
      </c>
      <c r="X22" s="5">
        <f t="shared" si="7"/>
        <v>58.666666666666664</v>
      </c>
    </row>
    <row r="23" spans="1:25" ht="45" customHeight="1" x14ac:dyDescent="0.2">
      <c r="A23" s="9">
        <v>5</v>
      </c>
      <c r="B23" s="377" t="s">
        <v>318</v>
      </c>
      <c r="C23" s="378"/>
      <c r="D23" s="18" t="s">
        <v>235</v>
      </c>
      <c r="E23" s="90">
        <v>0.2</v>
      </c>
      <c r="F23" s="17">
        <f t="shared" si="0"/>
        <v>201973.6</v>
      </c>
      <c r="G23" s="17">
        <f t="shared" si="1"/>
        <v>201973.6</v>
      </c>
      <c r="H23" s="115">
        <f t="shared" si="2"/>
        <v>168</v>
      </c>
      <c r="I23" s="115">
        <f t="shared" si="2"/>
        <v>49</v>
      </c>
      <c r="J23" s="14">
        <v>50</v>
      </c>
      <c r="K23" s="38">
        <v>13</v>
      </c>
      <c r="L23" s="116">
        <v>8</v>
      </c>
      <c r="M23" s="5">
        <v>8</v>
      </c>
      <c r="N23" s="253">
        <v>45</v>
      </c>
      <c r="O23" s="5">
        <v>16</v>
      </c>
      <c r="P23" s="342">
        <v>65</v>
      </c>
      <c r="Q23" s="343">
        <v>12</v>
      </c>
      <c r="R23" s="13">
        <f t="shared" si="3"/>
        <v>168</v>
      </c>
      <c r="S23" s="13">
        <f t="shared" si="3"/>
        <v>49</v>
      </c>
      <c r="T23" s="13">
        <f t="shared" si="4"/>
        <v>-119</v>
      </c>
      <c r="U23" s="117"/>
      <c r="V23" s="277">
        <f t="shared" si="5"/>
        <v>18.461538461538463</v>
      </c>
      <c r="W23" s="5">
        <f t="shared" si="6"/>
        <v>100</v>
      </c>
      <c r="X23" s="5">
        <f t="shared" si="7"/>
        <v>18.461538461538463</v>
      </c>
    </row>
    <row r="24" spans="1:25" ht="45" customHeight="1" x14ac:dyDescent="0.2">
      <c r="A24" s="9">
        <v>6</v>
      </c>
      <c r="B24" s="377" t="s">
        <v>319</v>
      </c>
      <c r="C24" s="378"/>
      <c r="D24" s="18" t="s">
        <v>320</v>
      </c>
      <c r="E24" s="90">
        <v>0.1</v>
      </c>
      <c r="F24" s="17">
        <f t="shared" si="0"/>
        <v>100986.8</v>
      </c>
      <c r="G24" s="17">
        <f t="shared" si="1"/>
        <v>100986.8</v>
      </c>
      <c r="H24" s="115">
        <f t="shared" si="2"/>
        <v>12</v>
      </c>
      <c r="I24" s="115">
        <f t="shared" si="2"/>
        <v>6</v>
      </c>
      <c r="J24" s="14">
        <v>3</v>
      </c>
      <c r="K24" s="38">
        <v>0</v>
      </c>
      <c r="L24" s="116">
        <v>3</v>
      </c>
      <c r="M24" s="5">
        <v>3</v>
      </c>
      <c r="N24" s="253">
        <v>3</v>
      </c>
      <c r="O24" s="5">
        <v>0</v>
      </c>
      <c r="P24" s="342">
        <v>3</v>
      </c>
      <c r="Q24" s="343">
        <v>3</v>
      </c>
      <c r="R24" s="13">
        <f t="shared" si="3"/>
        <v>12</v>
      </c>
      <c r="S24" s="13">
        <f t="shared" si="3"/>
        <v>6</v>
      </c>
      <c r="T24" s="13">
        <f t="shared" si="4"/>
        <v>-6</v>
      </c>
      <c r="U24" s="117"/>
      <c r="V24" s="277">
        <f t="shared" si="5"/>
        <v>100</v>
      </c>
      <c r="W24" s="5">
        <f t="shared" si="6"/>
        <v>100</v>
      </c>
      <c r="X24" s="5">
        <f t="shared" si="7"/>
        <v>100</v>
      </c>
    </row>
    <row r="25" spans="1:25" s="1" customFormat="1" ht="36.75" customHeight="1" x14ac:dyDescent="0.2">
      <c r="A25" s="370" t="s">
        <v>24</v>
      </c>
      <c r="B25" s="371"/>
      <c r="C25" s="372"/>
      <c r="D25" s="18"/>
      <c r="E25" s="90">
        <f>SUM(E19:E24)</f>
        <v>0.99999999999999989</v>
      </c>
      <c r="F25" s="19">
        <f>SEGUIMIENTO!D12</f>
        <v>1009868</v>
      </c>
      <c r="G25" s="19">
        <f>SEGUIMIENTO!E12</f>
        <v>1009868</v>
      </c>
      <c r="H25" s="18">
        <f t="shared" ref="H25:Q25" si="8">SUM(H19:H24)</f>
        <v>1188</v>
      </c>
      <c r="I25" s="18">
        <f t="shared" si="8"/>
        <v>1097</v>
      </c>
      <c r="J25" s="18">
        <f t="shared" si="8"/>
        <v>323</v>
      </c>
      <c r="K25" s="18">
        <f t="shared" si="8"/>
        <v>270</v>
      </c>
      <c r="L25" s="18">
        <f t="shared" si="8"/>
        <v>224</v>
      </c>
      <c r="M25" s="18">
        <f t="shared" si="8"/>
        <v>224</v>
      </c>
      <c r="N25" s="49">
        <f t="shared" si="8"/>
        <v>328</v>
      </c>
      <c r="O25" s="18">
        <f t="shared" si="8"/>
        <v>365</v>
      </c>
      <c r="P25" s="18">
        <f t="shared" si="8"/>
        <v>313</v>
      </c>
      <c r="Q25" s="18">
        <f t="shared" si="8"/>
        <v>238</v>
      </c>
      <c r="R25" s="14">
        <f t="shared" si="3"/>
        <v>1188</v>
      </c>
      <c r="S25" s="14">
        <f t="shared" si="3"/>
        <v>1097</v>
      </c>
      <c r="T25" s="14">
        <f t="shared" si="4"/>
        <v>-91</v>
      </c>
      <c r="U25" s="14"/>
      <c r="V25" s="277">
        <f t="shared" si="5"/>
        <v>76.038338658146969</v>
      </c>
      <c r="W25" s="5">
        <f t="shared" si="6"/>
        <v>100</v>
      </c>
      <c r="X25" s="5">
        <f t="shared" si="7"/>
        <v>76.038338658146969</v>
      </c>
    </row>
    <row r="26" spans="1:25" s="6" customFormat="1" ht="14.25" customHeight="1" x14ac:dyDescent="0.2">
      <c r="F26" s="10"/>
      <c r="V26" s="118"/>
      <c r="W26" s="118"/>
      <c r="X26" s="118"/>
    </row>
    <row r="27" spans="1:25" s="6" customFormat="1" ht="14.25" customHeight="1" x14ac:dyDescent="0.2">
      <c r="B27" s="11" t="s">
        <v>25</v>
      </c>
      <c r="F27" s="10"/>
      <c r="H27" s="6" t="s">
        <v>26</v>
      </c>
    </row>
    <row r="30" spans="1:25" x14ac:dyDescent="0.2">
      <c r="A30" s="6"/>
      <c r="B30" s="6"/>
      <c r="C30" s="6"/>
      <c r="D30" s="6"/>
      <c r="E30" s="6"/>
      <c r="F30" s="6"/>
      <c r="G30" s="6"/>
      <c r="H30" s="6"/>
      <c r="I30" s="6"/>
      <c r="J30" s="6"/>
      <c r="K30" s="6"/>
      <c r="L30" s="6"/>
      <c r="M30" s="6"/>
      <c r="N30" s="6"/>
      <c r="O30" s="6"/>
      <c r="P30" s="6"/>
      <c r="Q30" s="6"/>
      <c r="R30" s="6"/>
      <c r="S30" s="6"/>
      <c r="T30" s="6"/>
      <c r="U30" s="50"/>
      <c r="V30" s="50"/>
      <c r="W30" s="395"/>
      <c r="X30" s="395"/>
      <c r="Y30" s="6"/>
    </row>
    <row r="31" spans="1:25" x14ac:dyDescent="0.2">
      <c r="A31" s="388" t="s">
        <v>54</v>
      </c>
      <c r="B31" s="388"/>
      <c r="C31" s="388"/>
      <c r="D31" s="387"/>
      <c r="E31" s="387"/>
      <c r="F31" s="387"/>
      <c r="G31" s="6"/>
      <c r="H31" s="6"/>
      <c r="I31" s="6"/>
      <c r="J31" s="6"/>
      <c r="K31" s="387" t="s">
        <v>283</v>
      </c>
      <c r="L31" s="387"/>
      <c r="M31" s="387"/>
      <c r="N31" s="387"/>
      <c r="O31" s="387"/>
      <c r="P31" s="387"/>
      <c r="Q31" s="387"/>
      <c r="R31" s="387"/>
      <c r="S31" s="387"/>
      <c r="T31" s="387"/>
      <c r="U31" s="387"/>
      <c r="V31" s="387"/>
      <c r="W31" s="387"/>
      <c r="X31" s="387"/>
      <c r="Y31" s="387"/>
    </row>
    <row r="32" spans="1:25" x14ac:dyDescent="0.2">
      <c r="A32" s="387" t="s">
        <v>53</v>
      </c>
      <c r="B32" s="387"/>
      <c r="C32" s="387"/>
      <c r="D32" s="387"/>
      <c r="E32" s="387"/>
      <c r="F32" s="387"/>
      <c r="G32" s="6"/>
      <c r="H32" s="6"/>
      <c r="I32" s="6"/>
      <c r="J32" s="6"/>
      <c r="K32" s="387" t="s">
        <v>113</v>
      </c>
      <c r="L32" s="387"/>
      <c r="M32" s="387"/>
      <c r="N32" s="387"/>
      <c r="O32" s="387"/>
      <c r="P32" s="387"/>
      <c r="Q32" s="387"/>
      <c r="R32" s="387"/>
      <c r="S32" s="387"/>
      <c r="T32" s="387"/>
      <c r="U32" s="387"/>
      <c r="V32" s="387"/>
      <c r="W32" s="387"/>
      <c r="X32" s="387"/>
      <c r="Y32" s="387"/>
    </row>
  </sheetData>
  <mergeCells count="35">
    <mergeCell ref="A1:X1"/>
    <mergeCell ref="A2:X2"/>
    <mergeCell ref="A3:X3"/>
    <mergeCell ref="A4:X4"/>
    <mergeCell ref="A5:X5"/>
    <mergeCell ref="A6:X6"/>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19:C19"/>
    <mergeCell ref="B20:C20"/>
    <mergeCell ref="B21:C21"/>
    <mergeCell ref="B22:C22"/>
    <mergeCell ref="B23:C23"/>
    <mergeCell ref="A32:C32"/>
    <mergeCell ref="D32:F32"/>
    <mergeCell ref="K32:Y32"/>
    <mergeCell ref="B24:C24"/>
    <mergeCell ref="A25:C25"/>
    <mergeCell ref="W30:X30"/>
    <mergeCell ref="A31:C31"/>
    <mergeCell ref="D31:F31"/>
    <mergeCell ref="K31:Y3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workbookViewId="0">
      <selection activeCell="U20" sqref="U20"/>
    </sheetView>
  </sheetViews>
  <sheetFormatPr baseColWidth="10" defaultRowHeight="12.75" x14ac:dyDescent="0.2"/>
  <cols>
    <col min="1" max="1" width="16.42578125" style="36" customWidth="1"/>
    <col min="2" max="2" width="20.85546875" style="36" customWidth="1"/>
    <col min="3" max="3" width="15.28515625" style="36" bestFit="1" customWidth="1"/>
    <col min="4" max="4" width="12.7109375" style="36" bestFit="1" customWidth="1"/>
    <col min="5" max="5" width="13" style="36" customWidth="1"/>
    <col min="6" max="6" width="12.42578125" style="36" bestFit="1" customWidth="1"/>
    <col min="7" max="14" width="8.85546875" style="36" hidden="1" customWidth="1"/>
    <col min="15" max="19" width="8.85546875" style="36" customWidth="1"/>
    <col min="20" max="20" width="18" style="36" customWidth="1"/>
    <col min="21" max="21" width="7.7109375" style="36" customWidth="1"/>
    <col min="22" max="24" width="8.85546875" style="36" customWidth="1"/>
    <col min="25" max="16384" width="11.42578125" style="36"/>
  </cols>
  <sheetData>
    <row r="1" spans="1:23"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row>
    <row r="2" spans="1:23" x14ac:dyDescent="0.2">
      <c r="A2" s="366" t="s">
        <v>321</v>
      </c>
      <c r="B2" s="366"/>
      <c r="C2" s="366"/>
      <c r="D2" s="366"/>
      <c r="E2" s="366"/>
      <c r="F2" s="366"/>
      <c r="G2" s="366"/>
      <c r="H2" s="366"/>
      <c r="I2" s="366"/>
      <c r="J2" s="366"/>
      <c r="K2" s="366"/>
      <c r="L2" s="366"/>
      <c r="M2" s="366"/>
      <c r="N2" s="366"/>
      <c r="O2" s="366"/>
      <c r="P2" s="366"/>
      <c r="Q2" s="366"/>
      <c r="R2" s="366"/>
      <c r="S2" s="366"/>
      <c r="T2" s="366"/>
      <c r="U2" s="366"/>
      <c r="V2" s="366"/>
      <c r="W2" s="366"/>
    </row>
    <row r="3" spans="1:23"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row>
    <row r="4" spans="1:23"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row>
    <row r="5" spans="1:23"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row>
    <row r="6" spans="1:23"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row>
    <row r="7" spans="1:23" x14ac:dyDescent="0.2">
      <c r="A7" s="32"/>
      <c r="B7" s="32"/>
      <c r="C7" s="32"/>
      <c r="D7" s="32"/>
      <c r="E7" s="32"/>
      <c r="F7" s="32"/>
      <c r="G7" s="32"/>
      <c r="H7" s="32"/>
      <c r="I7" s="32"/>
      <c r="J7" s="32"/>
      <c r="K7" s="32"/>
      <c r="L7" s="32"/>
      <c r="M7" s="32"/>
      <c r="N7" s="32"/>
      <c r="O7" s="32"/>
      <c r="P7" s="32"/>
      <c r="Q7" s="32"/>
      <c r="R7" s="32"/>
      <c r="S7" s="32"/>
      <c r="T7" s="32"/>
      <c r="U7" s="32"/>
      <c r="V7" s="32"/>
      <c r="W7" s="32"/>
    </row>
    <row r="8" spans="1:23" x14ac:dyDescent="0.2">
      <c r="A8" s="11" t="s">
        <v>36</v>
      </c>
      <c r="B8" s="11" t="s">
        <v>185</v>
      </c>
      <c r="C8" s="1"/>
      <c r="D8" s="1"/>
      <c r="E8" s="1"/>
      <c r="F8" s="1"/>
      <c r="G8" s="1"/>
      <c r="H8" s="1"/>
      <c r="I8" s="1"/>
      <c r="J8" s="1"/>
      <c r="K8" s="1"/>
      <c r="L8" s="1"/>
      <c r="M8" s="1"/>
      <c r="N8" s="1"/>
      <c r="O8" s="1"/>
    </row>
    <row r="9" spans="1:23" x14ac:dyDescent="0.2">
      <c r="A9" s="27" t="s">
        <v>0</v>
      </c>
      <c r="B9" s="27" t="s">
        <v>226</v>
      </c>
      <c r="C9" s="1"/>
      <c r="D9" s="1"/>
      <c r="E9" s="1"/>
      <c r="F9" s="1"/>
      <c r="G9" s="1"/>
      <c r="H9" s="1"/>
      <c r="I9" s="1"/>
      <c r="J9" s="6"/>
      <c r="K9" s="6"/>
      <c r="L9" s="6"/>
      <c r="M9" s="6"/>
      <c r="N9" s="6"/>
      <c r="O9" s="6"/>
    </row>
    <row r="10" spans="1:23" x14ac:dyDescent="0.2">
      <c r="A10" s="27" t="s">
        <v>60</v>
      </c>
      <c r="B10" s="27" t="s">
        <v>285</v>
      </c>
      <c r="C10" s="1"/>
      <c r="D10" s="1"/>
      <c r="E10" s="1"/>
      <c r="F10" s="1"/>
      <c r="G10" s="1"/>
      <c r="H10" s="1"/>
      <c r="I10" s="1"/>
      <c r="J10" s="6"/>
      <c r="K10" s="6"/>
      <c r="L10" s="6"/>
      <c r="M10" s="6"/>
      <c r="N10" s="6"/>
      <c r="O10" s="6"/>
    </row>
    <row r="11" spans="1:23" x14ac:dyDescent="0.2">
      <c r="A11" s="27" t="s">
        <v>6</v>
      </c>
      <c r="B11" s="27" t="s">
        <v>300</v>
      </c>
      <c r="C11" s="1"/>
      <c r="D11" s="1"/>
      <c r="E11" s="1"/>
      <c r="F11" s="1"/>
      <c r="G11" s="1"/>
      <c r="H11" s="1"/>
      <c r="I11" s="1"/>
      <c r="J11" s="6"/>
      <c r="K11" s="6"/>
      <c r="L11" s="6"/>
      <c r="M11" s="6"/>
      <c r="N11" s="6"/>
      <c r="O11" s="6"/>
    </row>
    <row r="12" spans="1:23" x14ac:dyDescent="0.2">
      <c r="A12" s="27" t="s">
        <v>38</v>
      </c>
      <c r="B12" s="27" t="s">
        <v>322</v>
      </c>
      <c r="C12" s="1"/>
      <c r="D12" s="1"/>
      <c r="E12" s="1"/>
      <c r="F12" s="1"/>
      <c r="G12" s="1"/>
      <c r="H12" s="1"/>
      <c r="I12" s="1"/>
      <c r="J12" s="6"/>
      <c r="K12" s="6"/>
      <c r="L12" s="6"/>
      <c r="M12" s="6"/>
      <c r="N12" s="6"/>
      <c r="O12" s="6"/>
    </row>
    <row r="13" spans="1:23" x14ac:dyDescent="0.2">
      <c r="A13" s="1"/>
      <c r="B13" s="1"/>
      <c r="C13" s="1"/>
      <c r="D13" s="1"/>
      <c r="E13" s="1"/>
      <c r="F13" s="1"/>
      <c r="G13" s="1"/>
      <c r="H13" s="1"/>
      <c r="I13" s="1"/>
      <c r="J13" s="1"/>
      <c r="K13" s="6"/>
      <c r="L13" s="6"/>
      <c r="M13" s="6"/>
      <c r="N13" s="6"/>
      <c r="O13" s="6"/>
      <c r="P13" s="6"/>
      <c r="T13" s="46"/>
    </row>
    <row r="14" spans="1:23"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row>
    <row r="15" spans="1:23" ht="26.25" customHeight="1" x14ac:dyDescent="0.2">
      <c r="A15" s="383" t="s">
        <v>323</v>
      </c>
      <c r="B15" s="383"/>
      <c r="C15" s="383"/>
      <c r="D15" s="383"/>
      <c r="E15" s="383"/>
      <c r="F15" s="383"/>
      <c r="G15" s="383"/>
      <c r="H15" s="383"/>
      <c r="I15" s="383"/>
      <c r="J15" s="383"/>
      <c r="K15" s="383"/>
      <c r="L15" s="383"/>
      <c r="M15" s="383"/>
      <c r="N15" s="383"/>
      <c r="O15" s="383"/>
      <c r="P15" s="383"/>
      <c r="Q15" s="383"/>
      <c r="R15" s="383"/>
      <c r="S15" s="383"/>
      <c r="T15" s="383"/>
      <c r="U15" s="383"/>
      <c r="V15" s="383"/>
      <c r="W15" s="383"/>
    </row>
    <row r="16" spans="1:23" x14ac:dyDescent="0.2">
      <c r="A16" s="6"/>
      <c r="B16" s="6"/>
      <c r="C16" s="6"/>
      <c r="D16" s="6"/>
      <c r="E16" s="6"/>
      <c r="F16" s="6"/>
      <c r="G16" s="6"/>
      <c r="H16" s="6"/>
      <c r="I16" s="6"/>
      <c r="J16" s="6"/>
      <c r="K16" s="6"/>
      <c r="L16" s="6"/>
      <c r="M16" s="6"/>
      <c r="N16" s="6"/>
      <c r="O16" s="6"/>
      <c r="P16" s="6"/>
    </row>
    <row r="17" spans="1:23" ht="12.75" customHeight="1" x14ac:dyDescent="0.2">
      <c r="A17" s="380" t="s">
        <v>4</v>
      </c>
      <c r="B17" s="381"/>
      <c r="C17" s="373" t="s">
        <v>7</v>
      </c>
      <c r="D17" s="373" t="s">
        <v>17</v>
      </c>
      <c r="E17" s="375" t="s">
        <v>18</v>
      </c>
      <c r="F17" s="376"/>
      <c r="G17" s="375" t="s">
        <v>19</v>
      </c>
      <c r="H17" s="376"/>
      <c r="I17" s="380" t="s">
        <v>13</v>
      </c>
      <c r="J17" s="382"/>
      <c r="K17" s="380" t="s">
        <v>9</v>
      </c>
      <c r="L17" s="382"/>
      <c r="M17" s="380" t="s">
        <v>12</v>
      </c>
      <c r="N17" s="382"/>
      <c r="O17" s="380" t="s">
        <v>14</v>
      </c>
      <c r="P17" s="382"/>
      <c r="Q17" s="386" t="s">
        <v>27</v>
      </c>
      <c r="R17" s="386"/>
      <c r="S17" s="386"/>
      <c r="T17" s="394" t="s">
        <v>28</v>
      </c>
      <c r="U17" s="375" t="s">
        <v>30</v>
      </c>
      <c r="V17" s="379"/>
      <c r="W17" s="376"/>
    </row>
    <row r="18" spans="1:23" ht="24" x14ac:dyDescent="0.2">
      <c r="A18" s="2" t="s">
        <v>16</v>
      </c>
      <c r="B18" s="2" t="s">
        <v>5</v>
      </c>
      <c r="C18" s="374"/>
      <c r="D18" s="374"/>
      <c r="E18" s="8" t="s">
        <v>20</v>
      </c>
      <c r="F18" s="8" t="s">
        <v>21</v>
      </c>
      <c r="G18" s="8" t="s">
        <v>22</v>
      </c>
      <c r="H18" s="8" t="s">
        <v>23</v>
      </c>
      <c r="I18" s="3" t="s">
        <v>10</v>
      </c>
      <c r="J18" s="3" t="s">
        <v>11</v>
      </c>
      <c r="K18" s="3" t="s">
        <v>10</v>
      </c>
      <c r="L18" s="3" t="s">
        <v>11</v>
      </c>
      <c r="M18" s="3" t="s">
        <v>10</v>
      </c>
      <c r="N18" s="3" t="s">
        <v>11</v>
      </c>
      <c r="O18" s="3" t="s">
        <v>10</v>
      </c>
      <c r="P18" s="3" t="s">
        <v>11</v>
      </c>
      <c r="Q18" s="3" t="s">
        <v>10</v>
      </c>
      <c r="R18" s="3" t="s">
        <v>11</v>
      </c>
      <c r="S18" s="3" t="s">
        <v>29</v>
      </c>
      <c r="T18" s="394"/>
      <c r="U18" s="8" t="s">
        <v>31</v>
      </c>
      <c r="V18" s="8" t="s">
        <v>32</v>
      </c>
      <c r="W18" s="8" t="s">
        <v>33</v>
      </c>
    </row>
    <row r="19" spans="1:23" ht="71.25" customHeight="1" x14ac:dyDescent="0.2">
      <c r="A19" s="9">
        <v>1</v>
      </c>
      <c r="B19" s="33" t="s">
        <v>324</v>
      </c>
      <c r="C19" s="18" t="s">
        <v>68</v>
      </c>
      <c r="D19" s="59">
        <v>1</v>
      </c>
      <c r="E19" s="17">
        <f>$E$20*D19</f>
        <v>3727898</v>
      </c>
      <c r="F19" s="17">
        <f>$D$20*F20</f>
        <v>3727898</v>
      </c>
      <c r="G19" s="115">
        <f>I19+K19+M19+O19</f>
        <v>5000</v>
      </c>
      <c r="H19" s="115">
        <f>J19+L19+N19+P19</f>
        <v>7956</v>
      </c>
      <c r="I19" s="9">
        <v>1200</v>
      </c>
      <c r="J19" s="38">
        <v>1787</v>
      </c>
      <c r="K19" s="9">
        <v>1300</v>
      </c>
      <c r="L19" s="5">
        <v>2909</v>
      </c>
      <c r="M19" s="9">
        <v>1200</v>
      </c>
      <c r="N19" s="5">
        <v>1502</v>
      </c>
      <c r="O19" s="345">
        <v>1300</v>
      </c>
      <c r="P19" s="343">
        <v>1758</v>
      </c>
      <c r="Q19" s="13">
        <f>I19+K19+M19+O19</f>
        <v>5000</v>
      </c>
      <c r="R19" s="13">
        <f>J19+L19+N19+P19</f>
        <v>7956</v>
      </c>
      <c r="S19" s="13">
        <f>R19-Q19</f>
        <v>2956</v>
      </c>
      <c r="T19" s="347" t="s">
        <v>1160</v>
      </c>
      <c r="U19" s="5">
        <f>Q19/P19*100</f>
        <v>284.4141069397042</v>
      </c>
      <c r="V19" s="5">
        <f>F19/E19*100</f>
        <v>100</v>
      </c>
      <c r="W19" s="5">
        <f>U19/V19*100</f>
        <v>284.4141069397042</v>
      </c>
    </row>
    <row r="20" spans="1:23" s="1" customFormat="1" ht="36.75" customHeight="1" x14ac:dyDescent="0.2">
      <c r="A20" s="370" t="s">
        <v>24</v>
      </c>
      <c r="B20" s="371"/>
      <c r="C20" s="18"/>
      <c r="D20" s="59">
        <f>SUM(D19:D19)</f>
        <v>1</v>
      </c>
      <c r="E20" s="19">
        <f>SEGUIMIENTO!D13</f>
        <v>3727898</v>
      </c>
      <c r="F20" s="19">
        <f>SEGUIMIENTO!E13</f>
        <v>3727898</v>
      </c>
      <c r="G20" s="18">
        <f t="shared" ref="G20:P20" si="0">SUM(G19:G19)</f>
        <v>5000</v>
      </c>
      <c r="H20" s="18">
        <f t="shared" si="0"/>
        <v>7956</v>
      </c>
      <c r="I20" s="18">
        <f t="shared" si="0"/>
        <v>1200</v>
      </c>
      <c r="J20" s="18">
        <f t="shared" si="0"/>
        <v>1787</v>
      </c>
      <c r="K20" s="18">
        <f t="shared" si="0"/>
        <v>1300</v>
      </c>
      <c r="L20" s="18">
        <f t="shared" si="0"/>
        <v>2909</v>
      </c>
      <c r="M20" s="18">
        <f t="shared" si="0"/>
        <v>1200</v>
      </c>
      <c r="N20" s="18">
        <f t="shared" si="0"/>
        <v>1502</v>
      </c>
      <c r="O20" s="18">
        <f t="shared" si="0"/>
        <v>1300</v>
      </c>
      <c r="P20" s="18">
        <f t="shared" si="0"/>
        <v>1758</v>
      </c>
      <c r="Q20" s="14">
        <f>I20+K20+M20+O20</f>
        <v>5000</v>
      </c>
      <c r="R20" s="14">
        <f>J20+L20+N20+P20</f>
        <v>7956</v>
      </c>
      <c r="S20" s="14">
        <f>R20-Q20</f>
        <v>2956</v>
      </c>
      <c r="T20" s="14"/>
      <c r="U20" s="277">
        <f>Q20/P20*100</f>
        <v>284.4141069397042</v>
      </c>
      <c r="V20" s="5">
        <f>F20/E20*100</f>
        <v>100</v>
      </c>
      <c r="W20" s="5">
        <f>U20/V20*100</f>
        <v>284.4141069397042</v>
      </c>
    </row>
    <row r="21" spans="1:23" s="6" customFormat="1" ht="14.25" customHeight="1" x14ac:dyDescent="0.2">
      <c r="E21" s="10"/>
    </row>
    <row r="22" spans="1:23" s="6" customFormat="1" ht="14.25" customHeight="1" x14ac:dyDescent="0.2">
      <c r="B22" s="11" t="s">
        <v>25</v>
      </c>
      <c r="E22" s="10">
        <f>SUM(E10:E18)</f>
        <v>0</v>
      </c>
      <c r="G22" s="6" t="s">
        <v>26</v>
      </c>
    </row>
    <row r="25" spans="1:23" x14ac:dyDescent="0.2">
      <c r="A25" s="6"/>
      <c r="B25" s="6"/>
      <c r="C25" s="6"/>
      <c r="D25" s="6"/>
      <c r="E25" s="6"/>
      <c r="F25" s="6"/>
      <c r="G25" s="6"/>
      <c r="H25" s="6"/>
      <c r="I25" s="6"/>
      <c r="J25" s="6"/>
      <c r="K25" s="6"/>
      <c r="L25" s="6"/>
      <c r="M25" s="6"/>
      <c r="N25" s="6"/>
      <c r="O25" s="6"/>
      <c r="P25" s="6"/>
      <c r="Q25" s="6"/>
      <c r="R25" s="1"/>
      <c r="S25" s="50"/>
      <c r="T25" s="395"/>
      <c r="U25" s="395"/>
      <c r="V25" s="6"/>
    </row>
    <row r="26" spans="1:23" x14ac:dyDescent="0.2">
      <c r="A26" s="388" t="s">
        <v>54</v>
      </c>
      <c r="B26" s="388"/>
      <c r="C26" s="388"/>
      <c r="D26" s="6"/>
      <c r="E26" s="6"/>
      <c r="F26" s="6"/>
      <c r="G26" s="6"/>
      <c r="H26" s="387" t="s">
        <v>283</v>
      </c>
      <c r="I26" s="387"/>
      <c r="J26" s="387"/>
      <c r="K26" s="387"/>
      <c r="L26" s="387"/>
      <c r="M26" s="387"/>
      <c r="N26" s="387"/>
      <c r="O26" s="387"/>
      <c r="P26" s="387"/>
      <c r="Q26" s="387"/>
      <c r="R26" s="387"/>
      <c r="S26" s="387"/>
      <c r="T26" s="387"/>
      <c r="U26" s="387"/>
      <c r="V26" s="387"/>
    </row>
    <row r="27" spans="1:23" x14ac:dyDescent="0.2">
      <c r="A27" s="387" t="s">
        <v>53</v>
      </c>
      <c r="B27" s="387"/>
      <c r="C27" s="387"/>
      <c r="D27" s="6"/>
      <c r="E27" s="6"/>
      <c r="F27" s="6"/>
      <c r="G27" s="6"/>
      <c r="H27" s="387" t="s">
        <v>113</v>
      </c>
      <c r="I27" s="387"/>
      <c r="J27" s="387"/>
      <c r="K27" s="387"/>
      <c r="L27" s="387"/>
      <c r="M27" s="387"/>
      <c r="N27" s="387"/>
      <c r="O27" s="387"/>
      <c r="P27" s="387"/>
      <c r="Q27" s="387"/>
      <c r="R27" s="387"/>
      <c r="S27" s="387"/>
      <c r="T27" s="387"/>
      <c r="U27" s="387"/>
      <c r="V27" s="387"/>
    </row>
  </sheetData>
  <mergeCells count="26">
    <mergeCell ref="A1:W1"/>
    <mergeCell ref="A2:W2"/>
    <mergeCell ref="A3:W3"/>
    <mergeCell ref="A4:W4"/>
    <mergeCell ref="A5:W5"/>
    <mergeCell ref="A6:W6"/>
    <mergeCell ref="A14:W14"/>
    <mergeCell ref="A15:W15"/>
    <mergeCell ref="A17:B17"/>
    <mergeCell ref="C17:C18"/>
    <mergeCell ref="D17:D18"/>
    <mergeCell ref="E17:F17"/>
    <mergeCell ref="G17:H17"/>
    <mergeCell ref="I17:J17"/>
    <mergeCell ref="K17:L17"/>
    <mergeCell ref="M17:N17"/>
    <mergeCell ref="A26:C26"/>
    <mergeCell ref="H26:V26"/>
    <mergeCell ref="A27:C27"/>
    <mergeCell ref="H27:V27"/>
    <mergeCell ref="O17:P17"/>
    <mergeCell ref="Q17:S17"/>
    <mergeCell ref="T17:T18"/>
    <mergeCell ref="U17:W17"/>
    <mergeCell ref="A20:B20"/>
    <mergeCell ref="T25:U2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topLeftCell="A19" workbookViewId="0">
      <selection activeCell="V26" sqref="V26"/>
    </sheetView>
  </sheetViews>
  <sheetFormatPr baseColWidth="10" defaultColWidth="10.85546875" defaultRowHeight="12.75" x14ac:dyDescent="0.2"/>
  <cols>
    <col min="1" max="1" width="5.42578125" style="36" customWidth="1"/>
    <col min="2" max="2" width="12" style="36" customWidth="1"/>
    <col min="3" max="3" width="33.42578125" style="36" customWidth="1"/>
    <col min="4" max="5" width="10.85546875" style="36"/>
    <col min="6" max="6" width="13.42578125" style="36" customWidth="1"/>
    <col min="7" max="7" width="13.140625" style="36" customWidth="1"/>
    <col min="8" max="15" width="9.28515625" style="36" hidden="1" customWidth="1"/>
    <col min="16" max="20" width="9.28515625" style="36" customWidth="1"/>
    <col min="21" max="21" width="23.140625" style="36" customWidth="1"/>
    <col min="22" max="24" width="8.85546875" style="36" customWidth="1"/>
    <col min="25" max="16384" width="10.8554687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
      <c r="B8" s="1"/>
      <c r="C8" s="1"/>
      <c r="D8" s="1"/>
      <c r="E8" s="1"/>
      <c r="F8" s="1"/>
      <c r="G8" s="1"/>
      <c r="H8" s="1"/>
      <c r="I8" s="1"/>
      <c r="J8" s="1"/>
      <c r="K8" s="1"/>
      <c r="L8" s="1"/>
      <c r="M8" s="1"/>
      <c r="N8" s="1"/>
      <c r="O8" s="1"/>
      <c r="P8" s="1"/>
      <c r="Q8" s="1"/>
    </row>
    <row r="9" spans="1:24" x14ac:dyDescent="0.2">
      <c r="A9" s="11" t="s">
        <v>36</v>
      </c>
      <c r="B9" s="6"/>
      <c r="C9" s="11" t="s">
        <v>325</v>
      </c>
      <c r="D9" s="1"/>
      <c r="E9" s="1"/>
      <c r="F9" s="1"/>
      <c r="G9" s="1"/>
      <c r="H9" s="1"/>
      <c r="I9" s="1"/>
      <c r="J9" s="1"/>
      <c r="K9" s="1"/>
      <c r="L9" s="6"/>
      <c r="M9" s="6"/>
      <c r="N9" s="6"/>
      <c r="O9" s="6"/>
      <c r="P9" s="6"/>
      <c r="Q9" s="6"/>
    </row>
    <row r="10" spans="1:24" x14ac:dyDescent="0.2">
      <c r="A10" s="27" t="s">
        <v>0</v>
      </c>
      <c r="B10" s="30"/>
      <c r="C10" s="27" t="s">
        <v>226</v>
      </c>
      <c r="D10" s="1"/>
      <c r="E10" s="1"/>
      <c r="F10" s="1"/>
      <c r="G10" s="1"/>
      <c r="H10" s="1"/>
      <c r="I10" s="1"/>
      <c r="J10" s="1"/>
      <c r="K10" s="1"/>
      <c r="L10" s="6"/>
      <c r="M10" s="6"/>
      <c r="N10" s="6"/>
      <c r="O10" s="6"/>
      <c r="P10" s="6"/>
      <c r="Q10" s="6"/>
    </row>
    <row r="11" spans="1:24" x14ac:dyDescent="0.2">
      <c r="A11" s="27" t="s">
        <v>60</v>
      </c>
      <c r="B11" s="31"/>
      <c r="C11" s="27" t="s">
        <v>285</v>
      </c>
      <c r="D11" s="1"/>
      <c r="E11" s="1"/>
      <c r="F11" s="1"/>
      <c r="G11" s="1"/>
      <c r="H11" s="1"/>
      <c r="I11" s="1"/>
      <c r="J11" s="1"/>
      <c r="K11" s="1"/>
      <c r="L11" s="6"/>
      <c r="M11" s="6"/>
      <c r="N11" s="6"/>
      <c r="O11" s="6"/>
      <c r="P11" s="6"/>
      <c r="Q11" s="6"/>
    </row>
    <row r="12" spans="1:24" x14ac:dyDescent="0.2">
      <c r="A12" s="27" t="s">
        <v>6</v>
      </c>
      <c r="B12" s="31"/>
      <c r="C12" s="27" t="s">
        <v>286</v>
      </c>
      <c r="D12" s="1"/>
      <c r="E12" s="1"/>
      <c r="F12" s="1"/>
      <c r="G12" s="1"/>
      <c r="H12" s="1"/>
      <c r="I12" s="1"/>
      <c r="J12" s="1"/>
      <c r="K12" s="1"/>
      <c r="L12" s="6"/>
      <c r="M12" s="6"/>
      <c r="N12" s="6"/>
      <c r="O12" s="6"/>
      <c r="P12" s="6"/>
      <c r="Q12" s="6"/>
    </row>
    <row r="13" spans="1:24" x14ac:dyDescent="0.2">
      <c r="A13" s="27" t="s">
        <v>38</v>
      </c>
      <c r="B13" s="31"/>
      <c r="C13" s="27" t="s">
        <v>326</v>
      </c>
      <c r="D13" s="1"/>
      <c r="E13" s="1"/>
      <c r="F13" s="1"/>
      <c r="G13" s="1"/>
      <c r="H13" s="1"/>
      <c r="I13" s="1"/>
      <c r="J13" s="1"/>
      <c r="K13" s="1"/>
      <c r="L13" s="6"/>
      <c r="M13" s="6"/>
      <c r="N13" s="6"/>
      <c r="O13" s="6"/>
      <c r="P13" s="6"/>
      <c r="Q13" s="6"/>
      <c r="U13" s="46"/>
    </row>
    <row r="14" spans="1:24" x14ac:dyDescent="0.2">
      <c r="A14" s="366" t="s">
        <v>3</v>
      </c>
      <c r="B14" s="366"/>
      <c r="C14" s="366"/>
      <c r="D14" s="366"/>
      <c r="E14" s="366"/>
      <c r="F14" s="366"/>
      <c r="G14" s="366"/>
      <c r="H14" s="366"/>
      <c r="I14" s="366"/>
      <c r="J14" s="366"/>
      <c r="K14" s="366"/>
      <c r="L14" s="366"/>
      <c r="M14" s="366"/>
      <c r="N14" s="366"/>
      <c r="O14" s="366"/>
      <c r="P14" s="366"/>
      <c r="Q14" s="366"/>
      <c r="R14" s="366"/>
      <c r="S14" s="366"/>
      <c r="T14" s="366"/>
      <c r="U14" s="366"/>
      <c r="V14" s="366"/>
      <c r="W14" s="366"/>
      <c r="X14" s="366"/>
    </row>
    <row r="15" spans="1:24" ht="40.5" customHeight="1" x14ac:dyDescent="0.2">
      <c r="A15" s="383" t="s">
        <v>327</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9">
        <v>1</v>
      </c>
      <c r="B19" s="377" t="s">
        <v>328</v>
      </c>
      <c r="C19" s="378"/>
      <c r="D19" s="88" t="s">
        <v>75</v>
      </c>
      <c r="E19" s="90">
        <v>0.2</v>
      </c>
      <c r="F19" s="17">
        <f>$F$26*E19</f>
        <v>125101.40000000001</v>
      </c>
      <c r="G19" s="17">
        <f>$G$26*E19</f>
        <v>125101.40000000001</v>
      </c>
      <c r="H19" s="56">
        <f>J19+L19+N19+P19</f>
        <v>80</v>
      </c>
      <c r="I19" s="56">
        <f>K19+M19+O19+Q19</f>
        <v>4</v>
      </c>
      <c r="J19" s="9">
        <v>20</v>
      </c>
      <c r="K19" s="38">
        <v>3</v>
      </c>
      <c r="L19" s="9">
        <v>20</v>
      </c>
      <c r="M19" s="5">
        <v>1</v>
      </c>
      <c r="N19" s="9">
        <v>20</v>
      </c>
      <c r="O19" s="265">
        <v>0</v>
      </c>
      <c r="P19" s="345">
        <v>20</v>
      </c>
      <c r="Q19" s="348">
        <v>0</v>
      </c>
      <c r="R19" s="119">
        <f t="shared" ref="R19:S26" si="0">J19+L19+N19+P19</f>
        <v>80</v>
      </c>
      <c r="S19" s="119">
        <f t="shared" si="0"/>
        <v>4</v>
      </c>
      <c r="T19" s="119">
        <f>S19-R19</f>
        <v>-76</v>
      </c>
      <c r="U19" s="25"/>
      <c r="V19" s="5">
        <f>Q19/P19*100</f>
        <v>0</v>
      </c>
      <c r="W19" s="5">
        <f>G19/F19*100</f>
        <v>100</v>
      </c>
      <c r="X19" s="5">
        <f>V19/W19*100</f>
        <v>0</v>
      </c>
    </row>
    <row r="20" spans="1:24" ht="45" customHeight="1" x14ac:dyDescent="0.2">
      <c r="A20" s="9">
        <v>2</v>
      </c>
      <c r="B20" s="377" t="s">
        <v>329</v>
      </c>
      <c r="C20" s="378"/>
      <c r="D20" s="88" t="s">
        <v>330</v>
      </c>
      <c r="E20" s="90">
        <v>0.1</v>
      </c>
      <c r="F20" s="17">
        <f t="shared" ref="F20:F25" si="1">$F$26*E20</f>
        <v>62550.700000000004</v>
      </c>
      <c r="G20" s="17">
        <f t="shared" ref="G20:G25" si="2">$G$26*E20</f>
        <v>62550.700000000004</v>
      </c>
      <c r="H20" s="56">
        <f t="shared" ref="H20:I25" si="3">J20+L20+N20+P20</f>
        <v>40</v>
      </c>
      <c r="I20" s="56">
        <f t="shared" si="3"/>
        <v>23</v>
      </c>
      <c r="J20" s="9">
        <v>10</v>
      </c>
      <c r="K20" s="38">
        <v>3</v>
      </c>
      <c r="L20" s="9">
        <v>10</v>
      </c>
      <c r="M20" s="5">
        <v>7</v>
      </c>
      <c r="N20" s="9">
        <v>10</v>
      </c>
      <c r="O20" s="265">
        <v>5</v>
      </c>
      <c r="P20" s="345">
        <v>10</v>
      </c>
      <c r="Q20" s="348">
        <v>8</v>
      </c>
      <c r="R20" s="119">
        <f t="shared" si="0"/>
        <v>40</v>
      </c>
      <c r="S20" s="119">
        <f t="shared" si="0"/>
        <v>23</v>
      </c>
      <c r="T20" s="119">
        <f t="shared" ref="T20:T26" si="4">S20-R20</f>
        <v>-17</v>
      </c>
      <c r="U20" s="25"/>
      <c r="V20" s="277">
        <f t="shared" ref="V20:V26" si="5">Q20/P20*100</f>
        <v>80</v>
      </c>
      <c r="W20" s="5">
        <f t="shared" ref="W20:W26" si="6">G20/F20*100</f>
        <v>100</v>
      </c>
      <c r="X20" s="5">
        <f t="shared" ref="X20:X26" si="7">V20/W20*100</f>
        <v>80</v>
      </c>
    </row>
    <row r="21" spans="1:24" ht="45" customHeight="1" x14ac:dyDescent="0.2">
      <c r="A21" s="9">
        <v>3</v>
      </c>
      <c r="B21" s="377" t="s">
        <v>331</v>
      </c>
      <c r="C21" s="378"/>
      <c r="D21" s="88" t="s">
        <v>332</v>
      </c>
      <c r="E21" s="90">
        <v>0.1</v>
      </c>
      <c r="F21" s="17">
        <f t="shared" si="1"/>
        <v>62550.700000000004</v>
      </c>
      <c r="G21" s="17">
        <f t="shared" si="2"/>
        <v>62550.700000000004</v>
      </c>
      <c r="H21" s="56">
        <f t="shared" si="3"/>
        <v>40</v>
      </c>
      <c r="I21" s="56">
        <f t="shared" si="3"/>
        <v>158</v>
      </c>
      <c r="J21" s="9">
        <v>10</v>
      </c>
      <c r="K21" s="38">
        <v>0</v>
      </c>
      <c r="L21" s="9">
        <v>10</v>
      </c>
      <c r="M21" s="5">
        <v>10</v>
      </c>
      <c r="N21" s="9">
        <v>10</v>
      </c>
      <c r="O21" s="265">
        <v>0</v>
      </c>
      <c r="P21" s="345">
        <v>10</v>
      </c>
      <c r="Q21" s="348">
        <v>148</v>
      </c>
      <c r="R21" s="119">
        <f t="shared" si="0"/>
        <v>40</v>
      </c>
      <c r="S21" s="119">
        <f t="shared" si="0"/>
        <v>158</v>
      </c>
      <c r="T21" s="119">
        <f t="shared" si="4"/>
        <v>118</v>
      </c>
      <c r="U21" s="25"/>
      <c r="V21" s="277">
        <f t="shared" si="5"/>
        <v>1480</v>
      </c>
      <c r="W21" s="5">
        <f t="shared" si="6"/>
        <v>100</v>
      </c>
      <c r="X21" s="5">
        <f t="shared" si="7"/>
        <v>1480</v>
      </c>
    </row>
    <row r="22" spans="1:24" ht="45" customHeight="1" x14ac:dyDescent="0.2">
      <c r="A22" s="9">
        <v>4</v>
      </c>
      <c r="B22" s="377" t="s">
        <v>333</v>
      </c>
      <c r="C22" s="378"/>
      <c r="D22" s="88" t="s">
        <v>231</v>
      </c>
      <c r="E22" s="90">
        <v>0.05</v>
      </c>
      <c r="F22" s="17">
        <f t="shared" si="1"/>
        <v>31275.350000000002</v>
      </c>
      <c r="G22" s="17">
        <f t="shared" si="2"/>
        <v>31275.350000000002</v>
      </c>
      <c r="H22" s="56">
        <f t="shared" si="3"/>
        <v>20</v>
      </c>
      <c r="I22" s="56">
        <f t="shared" si="3"/>
        <v>227</v>
      </c>
      <c r="J22" s="9">
        <v>5</v>
      </c>
      <c r="K22" s="38">
        <v>115</v>
      </c>
      <c r="L22" s="9">
        <v>5</v>
      </c>
      <c r="M22" s="5">
        <v>7</v>
      </c>
      <c r="N22" s="9">
        <v>5</v>
      </c>
      <c r="O22" s="265">
        <v>105</v>
      </c>
      <c r="P22" s="345">
        <v>5</v>
      </c>
      <c r="Q22" s="348">
        <v>0</v>
      </c>
      <c r="R22" s="119">
        <f t="shared" si="0"/>
        <v>20</v>
      </c>
      <c r="S22" s="119">
        <f t="shared" si="0"/>
        <v>227</v>
      </c>
      <c r="T22" s="119">
        <f t="shared" si="4"/>
        <v>207</v>
      </c>
      <c r="U22" s="25"/>
      <c r="V22" s="277">
        <f t="shared" si="5"/>
        <v>0</v>
      </c>
      <c r="W22" s="5">
        <f t="shared" si="6"/>
        <v>100</v>
      </c>
      <c r="X22" s="5">
        <f t="shared" si="7"/>
        <v>0</v>
      </c>
    </row>
    <row r="23" spans="1:24" ht="45" customHeight="1" x14ac:dyDescent="0.2">
      <c r="A23" s="9">
        <v>5</v>
      </c>
      <c r="B23" s="377" t="s">
        <v>334</v>
      </c>
      <c r="C23" s="378"/>
      <c r="D23" s="88" t="s">
        <v>335</v>
      </c>
      <c r="E23" s="90">
        <v>0.1</v>
      </c>
      <c r="F23" s="17">
        <f t="shared" si="1"/>
        <v>62550.700000000004</v>
      </c>
      <c r="G23" s="17">
        <f t="shared" si="2"/>
        <v>62550.700000000004</v>
      </c>
      <c r="H23" s="56">
        <f t="shared" si="3"/>
        <v>40</v>
      </c>
      <c r="I23" s="56">
        <f t="shared" si="3"/>
        <v>137</v>
      </c>
      <c r="J23" s="9">
        <v>10</v>
      </c>
      <c r="K23" s="38">
        <v>23</v>
      </c>
      <c r="L23" s="9">
        <v>10</v>
      </c>
      <c r="M23" s="5">
        <v>42</v>
      </c>
      <c r="N23" s="9">
        <v>10</v>
      </c>
      <c r="O23" s="265">
        <v>20</v>
      </c>
      <c r="P23" s="345">
        <v>10</v>
      </c>
      <c r="Q23" s="348">
        <v>52</v>
      </c>
      <c r="R23" s="119">
        <f t="shared" si="0"/>
        <v>40</v>
      </c>
      <c r="S23" s="119">
        <f t="shared" si="0"/>
        <v>137</v>
      </c>
      <c r="T23" s="119">
        <f t="shared" si="4"/>
        <v>97</v>
      </c>
      <c r="U23" s="25"/>
      <c r="V23" s="277">
        <f t="shared" si="5"/>
        <v>520</v>
      </c>
      <c r="W23" s="5">
        <f t="shared" si="6"/>
        <v>100</v>
      </c>
      <c r="X23" s="5">
        <f t="shared" si="7"/>
        <v>520</v>
      </c>
    </row>
    <row r="24" spans="1:24" ht="45" customHeight="1" x14ac:dyDescent="0.2">
      <c r="A24" s="9">
        <v>6</v>
      </c>
      <c r="B24" s="377" t="s">
        <v>336</v>
      </c>
      <c r="C24" s="378"/>
      <c r="D24" s="88" t="s">
        <v>336</v>
      </c>
      <c r="E24" s="90">
        <v>0.4</v>
      </c>
      <c r="F24" s="17">
        <f t="shared" si="1"/>
        <v>250202.80000000002</v>
      </c>
      <c r="G24" s="17">
        <f t="shared" si="2"/>
        <v>250202.80000000002</v>
      </c>
      <c r="H24" s="56">
        <f t="shared" si="3"/>
        <v>160</v>
      </c>
      <c r="I24" s="56">
        <f t="shared" si="3"/>
        <v>18</v>
      </c>
      <c r="J24" s="9">
        <v>40</v>
      </c>
      <c r="K24" s="38">
        <v>5</v>
      </c>
      <c r="L24" s="9">
        <v>40</v>
      </c>
      <c r="M24" s="5">
        <v>5</v>
      </c>
      <c r="N24" s="9">
        <v>40</v>
      </c>
      <c r="O24" s="265">
        <v>5</v>
      </c>
      <c r="P24" s="345">
        <v>40</v>
      </c>
      <c r="Q24" s="348">
        <v>3</v>
      </c>
      <c r="R24" s="119">
        <f t="shared" si="0"/>
        <v>160</v>
      </c>
      <c r="S24" s="119">
        <f t="shared" si="0"/>
        <v>18</v>
      </c>
      <c r="T24" s="119">
        <f t="shared" si="4"/>
        <v>-142</v>
      </c>
      <c r="U24" s="25"/>
      <c r="V24" s="277">
        <f t="shared" si="5"/>
        <v>7.5</v>
      </c>
      <c r="W24" s="5">
        <f t="shared" si="6"/>
        <v>100</v>
      </c>
      <c r="X24" s="5">
        <f t="shared" si="7"/>
        <v>7.5</v>
      </c>
    </row>
    <row r="25" spans="1:24" ht="45" customHeight="1" x14ac:dyDescent="0.2">
      <c r="A25" s="9">
        <v>7</v>
      </c>
      <c r="B25" s="377" t="s">
        <v>337</v>
      </c>
      <c r="C25" s="378"/>
      <c r="D25" s="88" t="s">
        <v>338</v>
      </c>
      <c r="E25" s="90">
        <v>0.05</v>
      </c>
      <c r="F25" s="17">
        <f t="shared" si="1"/>
        <v>31275.350000000002</v>
      </c>
      <c r="G25" s="17">
        <f t="shared" si="2"/>
        <v>31275.350000000002</v>
      </c>
      <c r="H25" s="56">
        <f t="shared" si="3"/>
        <v>20</v>
      </c>
      <c r="I25" s="56">
        <f t="shared" si="3"/>
        <v>5</v>
      </c>
      <c r="J25" s="9">
        <v>5</v>
      </c>
      <c r="K25" s="38">
        <v>0</v>
      </c>
      <c r="L25" s="9">
        <v>5</v>
      </c>
      <c r="M25" s="5">
        <v>5</v>
      </c>
      <c r="N25" s="9">
        <v>5</v>
      </c>
      <c r="O25" s="265">
        <v>0</v>
      </c>
      <c r="P25" s="345">
        <v>5</v>
      </c>
      <c r="Q25" s="348">
        <v>0</v>
      </c>
      <c r="R25" s="119">
        <f t="shared" si="0"/>
        <v>20</v>
      </c>
      <c r="S25" s="119">
        <f t="shared" si="0"/>
        <v>5</v>
      </c>
      <c r="T25" s="119">
        <f t="shared" si="4"/>
        <v>-15</v>
      </c>
      <c r="U25" s="25"/>
      <c r="V25" s="277">
        <f t="shared" si="5"/>
        <v>0</v>
      </c>
      <c r="W25" s="5">
        <f t="shared" si="6"/>
        <v>100</v>
      </c>
      <c r="X25" s="5">
        <f t="shared" si="7"/>
        <v>0</v>
      </c>
    </row>
    <row r="26" spans="1:24" s="1" customFormat="1" ht="36.75" customHeight="1" x14ac:dyDescent="0.2">
      <c r="A26" s="370" t="s">
        <v>24</v>
      </c>
      <c r="B26" s="371"/>
      <c r="C26" s="372"/>
      <c r="D26" s="18"/>
      <c r="E26" s="59">
        <f>SUM(E19:E25)</f>
        <v>1</v>
      </c>
      <c r="F26" s="40">
        <f>SEGUIMIENTO!D40</f>
        <v>625507</v>
      </c>
      <c r="G26" s="40">
        <f>SEGUIMIENTO!E40</f>
        <v>625507</v>
      </c>
      <c r="H26" s="40" t="e">
        <f>SEGUIMIENTO!#REF!</f>
        <v>#REF!</v>
      </c>
      <c r="I26" s="40" t="e">
        <f>SEGUIMIENTO!#REF!</f>
        <v>#REF!</v>
      </c>
      <c r="J26" s="40">
        <f>SEGUIMIENTO!F40</f>
        <v>0</v>
      </c>
      <c r="K26" s="40">
        <f>SEGUIMIENTO!G40</f>
        <v>0</v>
      </c>
      <c r="L26" s="40">
        <f>SEGUIMIENTO!H40</f>
        <v>0</v>
      </c>
      <c r="M26" s="40">
        <f>SEGUIMIENTO!I40</f>
        <v>0</v>
      </c>
      <c r="N26" s="18">
        <f>SUM(N19:N25)</f>
        <v>100</v>
      </c>
      <c r="O26" s="18">
        <f>SUM(O19:O25)</f>
        <v>135</v>
      </c>
      <c r="P26" s="18">
        <f>SUM(P19:P25)</f>
        <v>100</v>
      </c>
      <c r="Q26" s="18">
        <f>SUM(Q19:Q25)</f>
        <v>211</v>
      </c>
      <c r="R26" s="120">
        <f t="shared" si="0"/>
        <v>200</v>
      </c>
      <c r="S26" s="120">
        <f t="shared" si="0"/>
        <v>346</v>
      </c>
      <c r="T26" s="120">
        <f t="shared" si="4"/>
        <v>146</v>
      </c>
      <c r="U26" s="120"/>
      <c r="V26" s="277">
        <f t="shared" si="5"/>
        <v>211</v>
      </c>
      <c r="W26" s="5">
        <f t="shared" si="6"/>
        <v>100</v>
      </c>
      <c r="X26" s="5">
        <f t="shared" si="7"/>
        <v>211</v>
      </c>
    </row>
    <row r="27" spans="1:24" s="6" customFormat="1" ht="14.25" customHeight="1" x14ac:dyDescent="0.2">
      <c r="F27" s="10"/>
      <c r="V27" s="44"/>
      <c r="W27" s="44"/>
      <c r="X27" s="44"/>
    </row>
    <row r="28" spans="1:24" s="6" customFormat="1" ht="14.25" customHeight="1" x14ac:dyDescent="0.2">
      <c r="B28" s="11" t="s">
        <v>25</v>
      </c>
      <c r="F28" s="10"/>
      <c r="H28" s="6" t="s">
        <v>26</v>
      </c>
      <c r="V28" s="96"/>
      <c r="W28" s="96"/>
      <c r="X28" s="96"/>
    </row>
    <row r="29" spans="1:24" x14ac:dyDescent="0.2">
      <c r="J29" s="94"/>
      <c r="K29" s="94"/>
      <c r="L29" s="94"/>
      <c r="M29" s="94"/>
      <c r="N29" s="94"/>
      <c r="O29" s="94"/>
      <c r="P29" s="94"/>
    </row>
    <row r="30" spans="1:24" x14ac:dyDescent="0.2">
      <c r="J30" s="94"/>
      <c r="K30" s="94"/>
      <c r="L30" s="94"/>
      <c r="M30" s="94"/>
      <c r="N30" s="94"/>
      <c r="O30" s="94"/>
      <c r="P30" s="94"/>
    </row>
    <row r="31" spans="1:24" x14ac:dyDescent="0.2">
      <c r="A31" s="6"/>
      <c r="B31" s="6"/>
      <c r="C31" s="6"/>
      <c r="D31" s="6"/>
      <c r="E31" s="6"/>
      <c r="F31" s="6"/>
      <c r="G31" s="6"/>
      <c r="H31" s="6"/>
      <c r="I31" s="6"/>
      <c r="J31" s="6"/>
      <c r="K31" s="6"/>
      <c r="L31" s="6"/>
      <c r="M31" s="6"/>
      <c r="N31" s="6"/>
      <c r="O31" s="6"/>
      <c r="P31" s="6"/>
      <c r="Q31" s="6"/>
      <c r="R31" s="50"/>
      <c r="S31" s="50"/>
      <c r="T31" s="395"/>
      <c r="U31" s="395"/>
      <c r="V31" s="6"/>
    </row>
    <row r="32" spans="1:24" x14ac:dyDescent="0.2">
      <c r="A32" s="388" t="s">
        <v>54</v>
      </c>
      <c r="B32" s="388"/>
      <c r="C32" s="388"/>
      <c r="D32" s="6"/>
      <c r="E32" s="6"/>
      <c r="F32" s="6"/>
      <c r="G32" s="6"/>
      <c r="H32" s="387" t="s">
        <v>283</v>
      </c>
      <c r="I32" s="387"/>
      <c r="J32" s="387"/>
      <c r="K32" s="387"/>
      <c r="L32" s="387"/>
      <c r="M32" s="387"/>
      <c r="N32" s="387"/>
      <c r="O32" s="387"/>
      <c r="P32" s="387"/>
      <c r="Q32" s="387"/>
      <c r="R32" s="387"/>
      <c r="S32" s="387"/>
      <c r="T32" s="387"/>
      <c r="U32" s="387"/>
      <c r="V32" s="387"/>
    </row>
    <row r="33" spans="1:22" x14ac:dyDescent="0.2">
      <c r="A33" s="387" t="s">
        <v>53</v>
      </c>
      <c r="B33" s="387"/>
      <c r="C33" s="387"/>
      <c r="D33" s="6"/>
      <c r="E33" s="6"/>
      <c r="F33" s="6"/>
      <c r="G33" s="6"/>
      <c r="H33" s="387" t="s">
        <v>113</v>
      </c>
      <c r="I33" s="387"/>
      <c r="J33" s="387"/>
      <c r="K33" s="387"/>
      <c r="L33" s="387"/>
      <c r="M33" s="387"/>
      <c r="N33" s="387"/>
      <c r="O33" s="387"/>
      <c r="P33" s="387"/>
      <c r="Q33" s="387"/>
      <c r="R33" s="387"/>
      <c r="S33" s="387"/>
      <c r="T33" s="387"/>
      <c r="U33" s="387"/>
      <c r="V33" s="387"/>
    </row>
    <row r="34" spans="1:22" x14ac:dyDescent="0.2">
      <c r="J34" s="94"/>
      <c r="K34" s="94"/>
      <c r="L34" s="94"/>
      <c r="M34" s="94"/>
      <c r="N34" s="94"/>
      <c r="O34" s="94"/>
      <c r="P34" s="94"/>
    </row>
    <row r="35" spans="1:22" x14ac:dyDescent="0.2">
      <c r="J35" s="94"/>
      <c r="K35" s="94"/>
      <c r="L35" s="94"/>
      <c r="M35" s="94"/>
      <c r="N35" s="94"/>
      <c r="O35" s="94"/>
      <c r="P35" s="94"/>
    </row>
    <row r="36" spans="1:22" x14ac:dyDescent="0.2">
      <c r="J36" s="94"/>
      <c r="K36" s="94"/>
      <c r="L36" s="94"/>
      <c r="M36" s="94"/>
      <c r="N36" s="94"/>
      <c r="O36" s="94"/>
      <c r="P36" s="94"/>
    </row>
    <row r="37" spans="1:22" x14ac:dyDescent="0.2">
      <c r="J37" s="94"/>
      <c r="K37" s="94"/>
      <c r="L37" s="94"/>
      <c r="M37" s="94"/>
      <c r="N37" s="94"/>
      <c r="O37" s="94"/>
      <c r="P37" s="94"/>
    </row>
    <row r="38" spans="1:22" x14ac:dyDescent="0.2">
      <c r="J38" s="94"/>
      <c r="K38" s="94"/>
      <c r="L38" s="94"/>
      <c r="M38" s="94"/>
      <c r="N38" s="94"/>
      <c r="O38" s="94"/>
      <c r="P38" s="94"/>
    </row>
    <row r="39" spans="1:22" x14ac:dyDescent="0.2">
      <c r="J39" s="94"/>
      <c r="K39" s="94"/>
      <c r="L39" s="94"/>
      <c r="M39" s="94"/>
      <c r="N39" s="94"/>
      <c r="O39" s="94"/>
      <c r="P39" s="94"/>
    </row>
    <row r="40" spans="1:22" x14ac:dyDescent="0.2">
      <c r="J40" s="94"/>
      <c r="K40" s="94"/>
      <c r="L40" s="94"/>
      <c r="M40" s="94"/>
      <c r="N40" s="94"/>
      <c r="O40" s="94"/>
      <c r="P40" s="94"/>
    </row>
    <row r="41" spans="1:22" x14ac:dyDescent="0.2">
      <c r="J41" s="94"/>
      <c r="K41" s="94"/>
      <c r="L41" s="94"/>
      <c r="M41" s="94"/>
      <c r="N41" s="94"/>
      <c r="O41" s="94"/>
      <c r="P41" s="94"/>
    </row>
    <row r="42" spans="1:22" x14ac:dyDescent="0.2">
      <c r="J42" s="94"/>
      <c r="K42" s="94"/>
      <c r="L42" s="94"/>
      <c r="M42" s="94"/>
      <c r="N42" s="94"/>
      <c r="O42" s="94"/>
      <c r="P42" s="94"/>
    </row>
    <row r="43" spans="1:22" x14ac:dyDescent="0.2">
      <c r="J43" s="94"/>
      <c r="K43" s="94"/>
      <c r="L43" s="94"/>
      <c r="M43" s="94"/>
      <c r="N43" s="94"/>
      <c r="O43" s="94"/>
      <c r="P43" s="94"/>
    </row>
  </sheetData>
  <mergeCells count="34">
    <mergeCell ref="A1:X1"/>
    <mergeCell ref="A2:X2"/>
    <mergeCell ref="A3:X3"/>
    <mergeCell ref="A4:X4"/>
    <mergeCell ref="A5:X5"/>
    <mergeCell ref="A6:X6"/>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19:C19"/>
    <mergeCell ref="B20:C20"/>
    <mergeCell ref="B21:C21"/>
    <mergeCell ref="B22:C22"/>
    <mergeCell ref="B23:C23"/>
    <mergeCell ref="A33:C33"/>
    <mergeCell ref="H33:V33"/>
    <mergeCell ref="B24:C24"/>
    <mergeCell ref="B25:C25"/>
    <mergeCell ref="A26:C26"/>
    <mergeCell ref="T31:U31"/>
    <mergeCell ref="A32:C32"/>
    <mergeCell ref="H32:V3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topLeftCell="C21" workbookViewId="0">
      <selection activeCell="V28" sqref="V28"/>
    </sheetView>
  </sheetViews>
  <sheetFormatPr baseColWidth="10" defaultRowHeight="12.75" x14ac:dyDescent="0.2"/>
  <cols>
    <col min="1" max="1" width="5.42578125" style="36" customWidth="1"/>
    <col min="2" max="2" width="12" style="36" customWidth="1"/>
    <col min="3" max="3" width="40.7109375" style="36" customWidth="1"/>
    <col min="4" max="4" width="13.140625" style="36" customWidth="1"/>
    <col min="5" max="5" width="13.5703125" style="36" customWidth="1"/>
    <col min="6" max="6" width="11" style="36" customWidth="1"/>
    <col min="7" max="7" width="10.85546875" style="36" customWidth="1"/>
    <col min="8" max="15" width="9.28515625" style="36" hidden="1" customWidth="1"/>
    <col min="16" max="20" width="9.28515625" style="36" customWidth="1"/>
    <col min="21" max="21" width="24.710937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40</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row>
    <row r="8" spans="1:24" x14ac:dyDescent="0.2">
      <c r="A8" s="11" t="s">
        <v>36</v>
      </c>
      <c r="B8" s="6"/>
      <c r="C8" s="11" t="s">
        <v>325</v>
      </c>
      <c r="D8" s="1"/>
      <c r="E8" s="1"/>
      <c r="F8" s="1"/>
      <c r="G8" s="1"/>
      <c r="H8" s="1"/>
      <c r="I8" s="1"/>
      <c r="J8" s="1"/>
      <c r="K8" s="1"/>
      <c r="L8" s="1"/>
      <c r="M8" s="1"/>
      <c r="N8" s="1"/>
      <c r="O8" s="1"/>
      <c r="P8" s="1"/>
      <c r="Q8" s="1"/>
    </row>
    <row r="9" spans="1:24" x14ac:dyDescent="0.2">
      <c r="A9" s="27" t="s">
        <v>0</v>
      </c>
      <c r="B9" s="30"/>
      <c r="C9" s="27" t="s">
        <v>226</v>
      </c>
      <c r="D9" s="1"/>
      <c r="E9" s="1"/>
      <c r="F9" s="1"/>
      <c r="G9" s="1"/>
      <c r="H9" s="1"/>
      <c r="I9" s="1"/>
      <c r="J9" s="1"/>
      <c r="K9" s="1"/>
      <c r="L9" s="6"/>
      <c r="M9" s="6"/>
      <c r="N9" s="6"/>
      <c r="O9" s="6"/>
      <c r="P9" s="6"/>
      <c r="Q9" s="6"/>
    </row>
    <row r="10" spans="1:24" x14ac:dyDescent="0.2">
      <c r="A10" s="27" t="s">
        <v>60</v>
      </c>
      <c r="B10" s="31"/>
      <c r="C10" s="27" t="s">
        <v>285</v>
      </c>
      <c r="D10" s="1"/>
      <c r="E10" s="1"/>
      <c r="F10" s="1"/>
      <c r="G10" s="1"/>
      <c r="H10" s="1"/>
      <c r="I10" s="1"/>
      <c r="J10" s="1"/>
      <c r="K10" s="1"/>
      <c r="L10" s="6"/>
      <c r="M10" s="6"/>
      <c r="N10" s="6"/>
      <c r="O10" s="6"/>
      <c r="P10" s="6"/>
      <c r="Q10" s="6"/>
    </row>
    <row r="11" spans="1:24" x14ac:dyDescent="0.2">
      <c r="A11" s="27" t="s">
        <v>6</v>
      </c>
      <c r="B11" s="31"/>
      <c r="C11" s="27" t="s">
        <v>339</v>
      </c>
      <c r="D11" s="1"/>
      <c r="E11" s="1"/>
      <c r="F11" s="1"/>
      <c r="G11" s="1"/>
      <c r="H11" s="1"/>
      <c r="I11" s="1"/>
      <c r="J11" s="1"/>
      <c r="K11" s="1"/>
      <c r="L11" s="6"/>
      <c r="M11" s="6"/>
      <c r="N11" s="6"/>
      <c r="O11" s="6"/>
      <c r="P11" s="6"/>
      <c r="Q11" s="6"/>
    </row>
    <row r="12" spans="1:24" x14ac:dyDescent="0.2">
      <c r="A12" s="27" t="s">
        <v>38</v>
      </c>
      <c r="B12" s="31"/>
      <c r="C12" s="27" t="s">
        <v>340</v>
      </c>
      <c r="D12" s="1"/>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T13" s="46"/>
      <c r="U13" s="46"/>
    </row>
    <row r="14" spans="1:24" x14ac:dyDescent="0.2">
      <c r="A14" s="454" t="s">
        <v>3</v>
      </c>
      <c r="B14" s="369"/>
      <c r="C14" s="369"/>
      <c r="D14" s="369"/>
      <c r="E14" s="369"/>
      <c r="F14" s="369"/>
      <c r="G14" s="369"/>
      <c r="H14" s="369"/>
      <c r="I14" s="369"/>
      <c r="J14" s="369"/>
      <c r="K14" s="369"/>
      <c r="L14" s="369"/>
      <c r="M14" s="369"/>
      <c r="N14" s="369"/>
      <c r="O14" s="369"/>
      <c r="P14" s="369"/>
      <c r="Q14" s="369"/>
      <c r="R14" s="369"/>
      <c r="S14" s="369"/>
      <c r="T14" s="369"/>
      <c r="U14" s="369"/>
    </row>
    <row r="15" spans="1:24" ht="26.25" customHeight="1" x14ac:dyDescent="0.2">
      <c r="A15" s="455" t="s">
        <v>341</v>
      </c>
      <c r="B15" s="383"/>
      <c r="C15" s="383"/>
      <c r="D15" s="383"/>
      <c r="E15" s="383"/>
      <c r="F15" s="383"/>
      <c r="G15" s="383"/>
      <c r="H15" s="383"/>
      <c r="I15" s="383"/>
      <c r="J15" s="383"/>
      <c r="K15" s="383"/>
      <c r="L15" s="383"/>
      <c r="M15" s="383"/>
      <c r="N15" s="383"/>
      <c r="O15" s="383"/>
      <c r="P15" s="383"/>
      <c r="Q15" s="383"/>
      <c r="R15" s="383"/>
      <c r="S15" s="383"/>
      <c r="T15" s="383"/>
      <c r="U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9">
        <v>1</v>
      </c>
      <c r="B19" s="377" t="s">
        <v>342</v>
      </c>
      <c r="C19" s="378"/>
      <c r="D19" s="18" t="s">
        <v>274</v>
      </c>
      <c r="E19" s="90">
        <v>0.2</v>
      </c>
      <c r="F19" s="17">
        <f>$F$28*E19</f>
        <v>2068885</v>
      </c>
      <c r="G19" s="17">
        <f>$G$28*E19</f>
        <v>2068885</v>
      </c>
      <c r="H19" s="56">
        <f>J19+L19+N19+P19</f>
        <v>1800</v>
      </c>
      <c r="I19" s="56">
        <f>K19+M19+O19+Q19</f>
        <v>1224</v>
      </c>
      <c r="J19" s="9">
        <v>450</v>
      </c>
      <c r="K19" s="38">
        <v>353</v>
      </c>
      <c r="L19" s="9">
        <v>450</v>
      </c>
      <c r="M19" s="5">
        <v>312</v>
      </c>
      <c r="N19" s="9">
        <v>450</v>
      </c>
      <c r="O19" s="264">
        <v>191</v>
      </c>
      <c r="P19" s="345">
        <v>450</v>
      </c>
      <c r="Q19" s="343">
        <v>368</v>
      </c>
      <c r="R19" s="13">
        <f t="shared" ref="R19:S28" si="0">J19+L19+N19+P19</f>
        <v>1800</v>
      </c>
      <c r="S19" s="13">
        <f t="shared" si="0"/>
        <v>1224</v>
      </c>
      <c r="T19" s="13">
        <f>S19-R19</f>
        <v>-576</v>
      </c>
      <c r="U19" s="347" t="s">
        <v>1161</v>
      </c>
      <c r="V19" s="5">
        <f>Q19/P19*100</f>
        <v>81.777777777777786</v>
      </c>
      <c r="W19" s="5">
        <f>G19/F19*100</f>
        <v>100</v>
      </c>
      <c r="X19" s="5">
        <f>V19/W19*100</f>
        <v>81.777777777777786</v>
      </c>
    </row>
    <row r="20" spans="1:24" ht="45" customHeight="1" x14ac:dyDescent="0.2">
      <c r="A20" s="9">
        <v>2</v>
      </c>
      <c r="B20" s="377" t="s">
        <v>343</v>
      </c>
      <c r="C20" s="378"/>
      <c r="D20" s="18" t="s">
        <v>344</v>
      </c>
      <c r="E20" s="90">
        <v>0.1</v>
      </c>
      <c r="F20" s="17">
        <f t="shared" ref="F20:F27" si="1">$F$28*E20</f>
        <v>1034442.5</v>
      </c>
      <c r="G20" s="17">
        <f t="shared" ref="G20:G27" si="2">$G$28*E20</f>
        <v>1034442.5</v>
      </c>
      <c r="H20" s="56">
        <f t="shared" ref="H20:I27" si="3">J20+L20+N20+P20</f>
        <v>20</v>
      </c>
      <c r="I20" s="56">
        <f t="shared" si="3"/>
        <v>0</v>
      </c>
      <c r="J20" s="9">
        <v>5</v>
      </c>
      <c r="K20" s="38">
        <v>0</v>
      </c>
      <c r="L20" s="9">
        <v>5</v>
      </c>
      <c r="M20" s="5">
        <v>0</v>
      </c>
      <c r="N20" s="9">
        <v>5</v>
      </c>
      <c r="O20" s="264">
        <v>0</v>
      </c>
      <c r="P20" s="345">
        <v>5</v>
      </c>
      <c r="Q20" s="343">
        <v>0</v>
      </c>
      <c r="R20" s="13">
        <v>6</v>
      </c>
      <c r="S20" s="13">
        <f t="shared" si="0"/>
        <v>0</v>
      </c>
      <c r="T20" s="13">
        <f t="shared" ref="T20:T28" si="4">S20-R20</f>
        <v>-6</v>
      </c>
      <c r="U20" s="347"/>
      <c r="V20" s="277">
        <f t="shared" ref="V20:V28" si="5">Q20/P20*100</f>
        <v>0</v>
      </c>
      <c r="W20" s="5">
        <f t="shared" ref="W20:W28" si="6">G20/F20*100</f>
        <v>100</v>
      </c>
      <c r="X20" s="5">
        <f t="shared" ref="X20:X28" si="7">V20/W20*100</f>
        <v>0</v>
      </c>
    </row>
    <row r="21" spans="1:24" ht="45" customHeight="1" x14ac:dyDescent="0.2">
      <c r="A21" s="9">
        <v>3</v>
      </c>
      <c r="B21" s="377" t="s">
        <v>345</v>
      </c>
      <c r="C21" s="378"/>
      <c r="D21" s="18" t="s">
        <v>274</v>
      </c>
      <c r="E21" s="90">
        <v>0.1</v>
      </c>
      <c r="F21" s="17">
        <f t="shared" si="1"/>
        <v>1034442.5</v>
      </c>
      <c r="G21" s="17">
        <f t="shared" si="2"/>
        <v>1034442.5</v>
      </c>
      <c r="H21" s="56">
        <f t="shared" si="3"/>
        <v>100</v>
      </c>
      <c r="I21" s="56">
        <f t="shared" si="3"/>
        <v>86</v>
      </c>
      <c r="J21" s="9">
        <v>25</v>
      </c>
      <c r="K21" s="38">
        <v>14</v>
      </c>
      <c r="L21" s="9">
        <v>25</v>
      </c>
      <c r="M21" s="5">
        <v>12</v>
      </c>
      <c r="N21" s="9">
        <v>25</v>
      </c>
      <c r="O21" s="264">
        <v>11</v>
      </c>
      <c r="P21" s="345">
        <v>25</v>
      </c>
      <c r="Q21" s="343">
        <v>49</v>
      </c>
      <c r="R21" s="13">
        <f t="shared" si="0"/>
        <v>100</v>
      </c>
      <c r="S21" s="13">
        <f t="shared" si="0"/>
        <v>86</v>
      </c>
      <c r="T21" s="13">
        <f t="shared" si="4"/>
        <v>-14</v>
      </c>
      <c r="U21" s="347"/>
      <c r="V21" s="277">
        <f t="shared" si="5"/>
        <v>196</v>
      </c>
      <c r="W21" s="5">
        <f t="shared" si="6"/>
        <v>100</v>
      </c>
      <c r="X21" s="5">
        <f t="shared" si="7"/>
        <v>196</v>
      </c>
    </row>
    <row r="22" spans="1:24" ht="45" customHeight="1" x14ac:dyDescent="0.2">
      <c r="A22" s="9">
        <v>4</v>
      </c>
      <c r="B22" s="377" t="s">
        <v>346</v>
      </c>
      <c r="C22" s="378"/>
      <c r="D22" s="18" t="s">
        <v>108</v>
      </c>
      <c r="E22" s="90">
        <v>0.1</v>
      </c>
      <c r="F22" s="17">
        <f t="shared" si="1"/>
        <v>1034442.5</v>
      </c>
      <c r="G22" s="17">
        <f t="shared" si="2"/>
        <v>1034442.5</v>
      </c>
      <c r="H22" s="56">
        <f t="shared" si="3"/>
        <v>8</v>
      </c>
      <c r="I22" s="56">
        <f t="shared" si="3"/>
        <v>2</v>
      </c>
      <c r="J22" s="9">
        <v>2</v>
      </c>
      <c r="K22" s="38">
        <v>2</v>
      </c>
      <c r="L22" s="9">
        <v>2</v>
      </c>
      <c r="M22" s="5">
        <v>0</v>
      </c>
      <c r="N22" s="9">
        <v>2</v>
      </c>
      <c r="O22" s="264">
        <v>0</v>
      </c>
      <c r="P22" s="345">
        <v>2</v>
      </c>
      <c r="Q22" s="343">
        <v>0</v>
      </c>
      <c r="R22" s="13">
        <f t="shared" si="0"/>
        <v>8</v>
      </c>
      <c r="S22" s="13">
        <f t="shared" si="0"/>
        <v>2</v>
      </c>
      <c r="T22" s="13">
        <f t="shared" si="4"/>
        <v>-6</v>
      </c>
      <c r="U22" s="347" t="s">
        <v>1162</v>
      </c>
      <c r="V22" s="277">
        <f t="shared" si="5"/>
        <v>0</v>
      </c>
      <c r="W22" s="5">
        <f t="shared" si="6"/>
        <v>100</v>
      </c>
      <c r="X22" s="5">
        <f t="shared" si="7"/>
        <v>0</v>
      </c>
    </row>
    <row r="23" spans="1:24" ht="45" customHeight="1" x14ac:dyDescent="0.2">
      <c r="A23" s="9">
        <v>5</v>
      </c>
      <c r="B23" s="377" t="s">
        <v>347</v>
      </c>
      <c r="C23" s="378"/>
      <c r="D23" s="18" t="s">
        <v>348</v>
      </c>
      <c r="E23" s="90">
        <v>0.1</v>
      </c>
      <c r="F23" s="17">
        <f t="shared" si="1"/>
        <v>1034442.5</v>
      </c>
      <c r="G23" s="17">
        <f t="shared" si="2"/>
        <v>1034442.5</v>
      </c>
      <c r="H23" s="56">
        <f t="shared" si="3"/>
        <v>4</v>
      </c>
      <c r="I23" s="56">
        <f t="shared" si="3"/>
        <v>2</v>
      </c>
      <c r="J23" s="9">
        <v>1</v>
      </c>
      <c r="K23" s="38">
        <v>1</v>
      </c>
      <c r="L23" s="9">
        <v>1</v>
      </c>
      <c r="M23" s="5">
        <v>0</v>
      </c>
      <c r="N23" s="9">
        <v>1</v>
      </c>
      <c r="O23" s="264">
        <v>0</v>
      </c>
      <c r="P23" s="345">
        <v>1</v>
      </c>
      <c r="Q23" s="343">
        <v>1</v>
      </c>
      <c r="R23" s="13">
        <v>1</v>
      </c>
      <c r="S23" s="13">
        <f t="shared" si="0"/>
        <v>2</v>
      </c>
      <c r="T23" s="13">
        <f t="shared" si="4"/>
        <v>1</v>
      </c>
      <c r="U23" s="347"/>
      <c r="V23" s="277">
        <f t="shared" si="5"/>
        <v>100</v>
      </c>
      <c r="W23" s="5">
        <f t="shared" si="6"/>
        <v>100</v>
      </c>
      <c r="X23" s="5">
        <f t="shared" si="7"/>
        <v>100</v>
      </c>
    </row>
    <row r="24" spans="1:24" ht="45" customHeight="1" x14ac:dyDescent="0.2">
      <c r="A24" s="9">
        <v>6</v>
      </c>
      <c r="B24" s="377" t="s">
        <v>349</v>
      </c>
      <c r="C24" s="378"/>
      <c r="D24" s="18" t="s">
        <v>350</v>
      </c>
      <c r="E24" s="90">
        <v>0.1</v>
      </c>
      <c r="F24" s="17">
        <f t="shared" si="1"/>
        <v>1034442.5</v>
      </c>
      <c r="G24" s="17">
        <f t="shared" si="2"/>
        <v>1034442.5</v>
      </c>
      <c r="H24" s="56">
        <f t="shared" si="3"/>
        <v>40</v>
      </c>
      <c r="I24" s="56">
        <f t="shared" si="3"/>
        <v>46</v>
      </c>
      <c r="J24" s="9">
        <v>10</v>
      </c>
      <c r="K24" s="38">
        <v>10</v>
      </c>
      <c r="L24" s="9">
        <v>10</v>
      </c>
      <c r="M24" s="5">
        <v>16</v>
      </c>
      <c r="N24" s="9">
        <v>10</v>
      </c>
      <c r="O24" s="264">
        <v>10</v>
      </c>
      <c r="P24" s="345">
        <v>10</v>
      </c>
      <c r="Q24" s="343">
        <v>10</v>
      </c>
      <c r="R24" s="13">
        <v>12</v>
      </c>
      <c r="S24" s="13">
        <f t="shared" si="0"/>
        <v>46</v>
      </c>
      <c r="T24" s="13">
        <f t="shared" si="4"/>
        <v>34</v>
      </c>
      <c r="U24" s="347"/>
      <c r="V24" s="277">
        <f t="shared" si="5"/>
        <v>100</v>
      </c>
      <c r="W24" s="5">
        <f t="shared" si="6"/>
        <v>100</v>
      </c>
      <c r="X24" s="5">
        <f t="shared" si="7"/>
        <v>100</v>
      </c>
    </row>
    <row r="25" spans="1:24" ht="45" customHeight="1" x14ac:dyDescent="0.2">
      <c r="A25" s="9">
        <v>7</v>
      </c>
      <c r="B25" s="377" t="s">
        <v>351</v>
      </c>
      <c r="C25" s="378"/>
      <c r="D25" s="18" t="s">
        <v>352</v>
      </c>
      <c r="E25" s="90">
        <v>0.1</v>
      </c>
      <c r="F25" s="17">
        <f t="shared" si="1"/>
        <v>1034442.5</v>
      </c>
      <c r="G25" s="17">
        <f t="shared" si="2"/>
        <v>1034442.5</v>
      </c>
      <c r="H25" s="56">
        <f t="shared" si="3"/>
        <v>4</v>
      </c>
      <c r="I25" s="56">
        <f t="shared" si="3"/>
        <v>240</v>
      </c>
      <c r="J25" s="9">
        <v>1</v>
      </c>
      <c r="K25" s="38">
        <v>60</v>
      </c>
      <c r="L25" s="9">
        <v>1</v>
      </c>
      <c r="M25" s="5">
        <v>60</v>
      </c>
      <c r="N25" s="9">
        <v>1</v>
      </c>
      <c r="O25" s="264">
        <v>60</v>
      </c>
      <c r="P25" s="345">
        <v>1</v>
      </c>
      <c r="Q25" s="343">
        <v>60</v>
      </c>
      <c r="R25" s="13">
        <v>3</v>
      </c>
      <c r="S25" s="13">
        <f t="shared" si="0"/>
        <v>240</v>
      </c>
      <c r="T25" s="13">
        <f t="shared" si="4"/>
        <v>237</v>
      </c>
      <c r="U25" s="347"/>
      <c r="V25" s="277">
        <f t="shared" si="5"/>
        <v>6000</v>
      </c>
      <c r="W25" s="5">
        <f t="shared" si="6"/>
        <v>100</v>
      </c>
      <c r="X25" s="5">
        <f t="shared" si="7"/>
        <v>6000</v>
      </c>
    </row>
    <row r="26" spans="1:24" ht="45" customHeight="1" x14ac:dyDescent="0.2">
      <c r="A26" s="9">
        <v>8</v>
      </c>
      <c r="B26" s="377" t="s">
        <v>353</v>
      </c>
      <c r="C26" s="378"/>
      <c r="D26" s="18" t="s">
        <v>274</v>
      </c>
      <c r="E26" s="90">
        <v>0.1</v>
      </c>
      <c r="F26" s="17">
        <f t="shared" si="1"/>
        <v>1034442.5</v>
      </c>
      <c r="G26" s="17">
        <f t="shared" si="2"/>
        <v>1034442.5</v>
      </c>
      <c r="H26" s="56">
        <f t="shared" si="3"/>
        <v>100</v>
      </c>
      <c r="I26" s="56">
        <f t="shared" si="3"/>
        <v>108</v>
      </c>
      <c r="J26" s="9">
        <v>25</v>
      </c>
      <c r="K26" s="38">
        <v>6</v>
      </c>
      <c r="L26" s="9">
        <v>25</v>
      </c>
      <c r="M26" s="5">
        <v>19</v>
      </c>
      <c r="N26" s="9">
        <v>25</v>
      </c>
      <c r="O26" s="264">
        <v>42</v>
      </c>
      <c r="P26" s="345">
        <v>25</v>
      </c>
      <c r="Q26" s="343">
        <v>41</v>
      </c>
      <c r="R26" s="13">
        <f t="shared" si="0"/>
        <v>100</v>
      </c>
      <c r="S26" s="13">
        <f t="shared" si="0"/>
        <v>108</v>
      </c>
      <c r="T26" s="13">
        <f t="shared" si="4"/>
        <v>8</v>
      </c>
      <c r="U26" s="347"/>
      <c r="V26" s="277">
        <f t="shared" si="5"/>
        <v>164</v>
      </c>
      <c r="W26" s="5">
        <f t="shared" si="6"/>
        <v>100</v>
      </c>
      <c r="X26" s="5">
        <f t="shared" si="7"/>
        <v>164</v>
      </c>
    </row>
    <row r="27" spans="1:24" ht="45" customHeight="1" x14ac:dyDescent="0.2">
      <c r="A27" s="9">
        <v>9</v>
      </c>
      <c r="B27" s="377" t="s">
        <v>354</v>
      </c>
      <c r="C27" s="378"/>
      <c r="D27" s="18" t="s">
        <v>274</v>
      </c>
      <c r="E27" s="90">
        <v>0.1</v>
      </c>
      <c r="F27" s="17">
        <f t="shared" si="1"/>
        <v>1034442.5</v>
      </c>
      <c r="G27" s="17">
        <f t="shared" si="2"/>
        <v>1034442.5</v>
      </c>
      <c r="H27" s="56">
        <f t="shared" si="3"/>
        <v>20</v>
      </c>
      <c r="I27" s="56">
        <f t="shared" si="3"/>
        <v>1</v>
      </c>
      <c r="J27" s="9">
        <v>5</v>
      </c>
      <c r="K27" s="38">
        <v>0</v>
      </c>
      <c r="L27" s="9">
        <v>5</v>
      </c>
      <c r="M27" s="5">
        <v>0</v>
      </c>
      <c r="N27" s="9">
        <v>5</v>
      </c>
      <c r="O27" s="264">
        <v>0</v>
      </c>
      <c r="P27" s="345">
        <v>5</v>
      </c>
      <c r="Q27" s="343">
        <v>1</v>
      </c>
      <c r="R27" s="13">
        <v>5</v>
      </c>
      <c r="S27" s="13">
        <f t="shared" si="0"/>
        <v>1</v>
      </c>
      <c r="T27" s="13">
        <f t="shared" si="4"/>
        <v>-4</v>
      </c>
      <c r="U27" s="349"/>
      <c r="V27" s="277">
        <f t="shared" si="5"/>
        <v>20</v>
      </c>
      <c r="W27" s="5">
        <f t="shared" si="6"/>
        <v>100</v>
      </c>
      <c r="X27" s="5">
        <f t="shared" si="7"/>
        <v>20</v>
      </c>
    </row>
    <row r="28" spans="1:24" s="1" customFormat="1" ht="36.75" customHeight="1" x14ac:dyDescent="0.2">
      <c r="A28" s="370" t="s">
        <v>24</v>
      </c>
      <c r="B28" s="371"/>
      <c r="C28" s="372"/>
      <c r="D28" s="18"/>
      <c r="E28" s="90">
        <f>SUM(E19:E27)</f>
        <v>0.99999999999999989</v>
      </c>
      <c r="F28" s="40">
        <f>SEGUIMIENTO!D38</f>
        <v>10344425</v>
      </c>
      <c r="G28" s="40">
        <f>SEGUIMIENTO!E38</f>
        <v>10344425</v>
      </c>
      <c r="H28" s="18">
        <f t="shared" ref="H28:Q28" si="8">SUM(H19:H27)</f>
        <v>2096</v>
      </c>
      <c r="I28" s="18">
        <f t="shared" si="8"/>
        <v>1709</v>
      </c>
      <c r="J28" s="18">
        <f t="shared" si="8"/>
        <v>524</v>
      </c>
      <c r="K28" s="18">
        <f t="shared" si="8"/>
        <v>446</v>
      </c>
      <c r="L28" s="18">
        <f t="shared" si="8"/>
        <v>524</v>
      </c>
      <c r="M28" s="18">
        <f t="shared" si="8"/>
        <v>419</v>
      </c>
      <c r="N28" s="18">
        <f t="shared" si="8"/>
        <v>524</v>
      </c>
      <c r="O28" s="18">
        <f t="shared" si="8"/>
        <v>314</v>
      </c>
      <c r="P28" s="18">
        <f t="shared" si="8"/>
        <v>524</v>
      </c>
      <c r="Q28" s="18">
        <f t="shared" si="8"/>
        <v>530</v>
      </c>
      <c r="R28" s="14">
        <f t="shared" si="0"/>
        <v>2096</v>
      </c>
      <c r="S28" s="14">
        <f t="shared" si="0"/>
        <v>1709</v>
      </c>
      <c r="T28" s="14">
        <f t="shared" si="4"/>
        <v>-387</v>
      </c>
      <c r="U28" s="9"/>
      <c r="V28" s="277">
        <f t="shared" si="5"/>
        <v>101.14503816793894</v>
      </c>
      <c r="W28" s="5">
        <f t="shared" si="6"/>
        <v>100</v>
      </c>
      <c r="X28" s="5">
        <f t="shared" si="7"/>
        <v>101.14503816793894</v>
      </c>
    </row>
    <row r="29" spans="1:24" s="6" customFormat="1" ht="14.25" customHeight="1" x14ac:dyDescent="0.2">
      <c r="F29" s="10"/>
    </row>
    <row r="30" spans="1:24" s="6" customFormat="1" ht="14.25" customHeight="1" x14ac:dyDescent="0.2">
      <c r="B30" s="11" t="s">
        <v>25</v>
      </c>
      <c r="F30" s="10"/>
      <c r="H30" s="6" t="s">
        <v>26</v>
      </c>
    </row>
    <row r="31" spans="1:24" s="6" customFormat="1" ht="14.25" customHeight="1" x14ac:dyDescent="0.2">
      <c r="B31" s="11"/>
      <c r="F31" s="10"/>
    </row>
    <row r="32" spans="1:24" s="6" customFormat="1" ht="14.25" customHeight="1" x14ac:dyDescent="0.2">
      <c r="B32" s="11"/>
      <c r="D32" s="419"/>
      <c r="E32" s="419"/>
      <c r="F32" s="419"/>
      <c r="G32" s="419"/>
      <c r="H32" s="419"/>
      <c r="I32" s="419"/>
      <c r="J32" s="419"/>
      <c r="K32" s="419"/>
    </row>
    <row r="33" spans="1:24" x14ac:dyDescent="0.2">
      <c r="D33" s="397"/>
      <c r="E33" s="397"/>
      <c r="F33" s="397"/>
      <c r="G33" s="397"/>
      <c r="H33" s="397"/>
      <c r="I33" s="397"/>
      <c r="J33" s="397"/>
      <c r="K33" s="397"/>
      <c r="L33" s="94"/>
      <c r="M33" s="94"/>
      <c r="N33" s="94"/>
      <c r="O33" s="94"/>
      <c r="P33" s="94"/>
    </row>
    <row r="34" spans="1:24" x14ac:dyDescent="0.2">
      <c r="A34" s="397"/>
      <c r="B34" s="397"/>
      <c r="C34" s="397"/>
      <c r="D34" s="397"/>
      <c r="E34" s="397"/>
      <c r="F34" s="397"/>
      <c r="G34" s="397"/>
      <c r="H34" s="397"/>
      <c r="I34" s="397"/>
      <c r="J34" s="397"/>
      <c r="K34" s="397"/>
      <c r="L34" s="397"/>
      <c r="M34" s="397"/>
      <c r="N34" s="397"/>
      <c r="O34" s="397"/>
      <c r="P34" s="397"/>
      <c r="Q34" s="397"/>
      <c r="R34" s="397"/>
      <c r="S34" s="397"/>
      <c r="T34" s="397"/>
      <c r="U34" s="397"/>
      <c r="V34" s="397"/>
      <c r="W34" s="397"/>
      <c r="X34" s="397"/>
    </row>
    <row r="35" spans="1:24" x14ac:dyDescent="0.2">
      <c r="A35" s="6"/>
      <c r="B35" s="6"/>
      <c r="C35" s="6"/>
      <c r="D35" s="6"/>
      <c r="E35" s="6"/>
      <c r="F35" s="6"/>
      <c r="G35" s="6"/>
      <c r="H35" s="6"/>
      <c r="I35" s="6"/>
      <c r="J35" s="6"/>
      <c r="K35" s="6"/>
      <c r="L35" s="6"/>
      <c r="M35" s="6"/>
      <c r="N35" s="6"/>
      <c r="O35" s="6"/>
      <c r="P35" s="6"/>
      <c r="Q35" s="6"/>
      <c r="R35" s="50"/>
      <c r="S35" s="50"/>
      <c r="T35" s="395"/>
      <c r="U35" s="395"/>
      <c r="V35" s="6"/>
      <c r="W35" s="121"/>
      <c r="X35" s="121"/>
    </row>
    <row r="36" spans="1:24" x14ac:dyDescent="0.2">
      <c r="A36" s="388" t="s">
        <v>89</v>
      </c>
      <c r="B36" s="388"/>
      <c r="C36" s="388"/>
      <c r="D36" s="6"/>
      <c r="E36" s="6"/>
      <c r="F36" s="6"/>
      <c r="G36" s="6"/>
      <c r="H36" s="387" t="s">
        <v>355</v>
      </c>
      <c r="I36" s="387"/>
      <c r="J36" s="387"/>
      <c r="K36" s="387"/>
      <c r="L36" s="387"/>
      <c r="M36" s="387"/>
      <c r="N36" s="387"/>
      <c r="O36" s="387"/>
      <c r="P36" s="387"/>
      <c r="Q36" s="387"/>
      <c r="R36" s="387"/>
      <c r="S36" s="387"/>
      <c r="T36" s="387"/>
      <c r="U36" s="387"/>
      <c r="V36" s="387"/>
    </row>
    <row r="37" spans="1:24" x14ac:dyDescent="0.2">
      <c r="A37" s="387" t="s">
        <v>53</v>
      </c>
      <c r="B37" s="387"/>
      <c r="C37" s="387"/>
      <c r="D37" s="6"/>
      <c r="E37" s="6"/>
      <c r="F37" s="6"/>
      <c r="G37" s="6"/>
      <c r="H37" s="387" t="s">
        <v>113</v>
      </c>
      <c r="I37" s="387"/>
      <c r="J37" s="387"/>
      <c r="K37" s="387"/>
      <c r="L37" s="387"/>
      <c r="M37" s="387"/>
      <c r="N37" s="387"/>
      <c r="O37" s="387"/>
      <c r="P37" s="387"/>
      <c r="Q37" s="387"/>
      <c r="R37" s="387"/>
      <c r="S37" s="387"/>
      <c r="T37" s="387"/>
      <c r="U37" s="387"/>
      <c r="V37" s="387"/>
    </row>
  </sheetData>
  <mergeCells count="39">
    <mergeCell ref="A1:X1"/>
    <mergeCell ref="A2:X2"/>
    <mergeCell ref="A3:X3"/>
    <mergeCell ref="A4:X4"/>
    <mergeCell ref="A5:X5"/>
    <mergeCell ref="A14:U14"/>
    <mergeCell ref="A15:U15"/>
    <mergeCell ref="A17:C17"/>
    <mergeCell ref="D17:D18"/>
    <mergeCell ref="E17:E18"/>
    <mergeCell ref="F17:G17"/>
    <mergeCell ref="H17:I17"/>
    <mergeCell ref="J17:K17"/>
    <mergeCell ref="L17:M17"/>
    <mergeCell ref="N17:O17"/>
    <mergeCell ref="P17:Q17"/>
    <mergeCell ref="R17:T17"/>
    <mergeCell ref="U17:U18"/>
    <mergeCell ref="A6:X6"/>
    <mergeCell ref="V17:X17"/>
    <mergeCell ref="B18:C18"/>
    <mergeCell ref="B19:C19"/>
    <mergeCell ref="A34:X34"/>
    <mergeCell ref="B20:C20"/>
    <mergeCell ref="B21:C21"/>
    <mergeCell ref="B22:C22"/>
    <mergeCell ref="B23:C23"/>
    <mergeCell ref="B24:C24"/>
    <mergeCell ref="B25:C25"/>
    <mergeCell ref="B26:C26"/>
    <mergeCell ref="B27:C27"/>
    <mergeCell ref="A28:C28"/>
    <mergeCell ref="D32:K32"/>
    <mergeCell ref="D33:K33"/>
    <mergeCell ref="T35:U35"/>
    <mergeCell ref="A36:C36"/>
    <mergeCell ref="H36:V36"/>
    <mergeCell ref="A37:C37"/>
    <mergeCell ref="H37:V3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opLeftCell="A13" workbookViewId="0">
      <selection activeCell="V19" sqref="V19:V26"/>
    </sheetView>
  </sheetViews>
  <sheetFormatPr baseColWidth="10" defaultRowHeight="12.75" x14ac:dyDescent="0.2"/>
  <cols>
    <col min="1" max="1" width="5.42578125" style="36" customWidth="1"/>
    <col min="2" max="2" width="12" style="36" customWidth="1"/>
    <col min="3" max="3" width="40.7109375" style="36" customWidth="1"/>
    <col min="4" max="5" width="11.42578125" style="36"/>
    <col min="6" max="7" width="11.85546875" style="36" customWidth="1"/>
    <col min="8" max="15" width="9.28515625" style="36" hidden="1" customWidth="1"/>
    <col min="16" max="20" width="9.28515625" style="36" customWidth="1"/>
    <col min="21" max="21" width="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row>
    <row r="8" spans="1:24" x14ac:dyDescent="0.2">
      <c r="A8" s="11" t="s">
        <v>36</v>
      </c>
      <c r="B8" s="6"/>
      <c r="C8" s="11" t="s">
        <v>325</v>
      </c>
      <c r="D8" s="1"/>
      <c r="E8" s="1"/>
      <c r="F8" s="1"/>
      <c r="G8" s="1"/>
      <c r="H8" s="1"/>
      <c r="I8" s="1"/>
      <c r="J8" s="1"/>
      <c r="K8" s="1"/>
      <c r="L8" s="1"/>
      <c r="M8" s="1"/>
      <c r="N8" s="1"/>
      <c r="O8" s="1"/>
      <c r="P8" s="1"/>
      <c r="Q8" s="1"/>
    </row>
    <row r="9" spans="1:24" x14ac:dyDescent="0.2">
      <c r="A9" s="27" t="s">
        <v>0</v>
      </c>
      <c r="B9" s="30"/>
      <c r="C9" s="27" t="s">
        <v>226</v>
      </c>
      <c r="D9" s="1"/>
      <c r="E9" s="1"/>
      <c r="F9" s="1"/>
      <c r="G9" s="1"/>
      <c r="H9" s="1"/>
      <c r="I9" s="1"/>
      <c r="J9" s="1"/>
      <c r="K9" s="1"/>
      <c r="L9" s="6"/>
      <c r="M9" s="6"/>
      <c r="N9" s="6"/>
      <c r="O9" s="6"/>
      <c r="P9" s="6"/>
      <c r="Q9" s="6"/>
    </row>
    <row r="10" spans="1:24" x14ac:dyDescent="0.2">
      <c r="A10" s="27" t="s">
        <v>60</v>
      </c>
      <c r="B10" s="31"/>
      <c r="C10" s="27" t="s">
        <v>285</v>
      </c>
      <c r="D10" s="1"/>
      <c r="E10" s="1"/>
      <c r="F10" s="1"/>
      <c r="G10" s="1"/>
      <c r="H10" s="1"/>
      <c r="I10" s="1"/>
      <c r="J10" s="1"/>
      <c r="K10" s="1"/>
      <c r="L10" s="6"/>
      <c r="M10" s="6"/>
      <c r="N10" s="6"/>
      <c r="O10" s="6"/>
      <c r="P10" s="6"/>
      <c r="Q10" s="6"/>
    </row>
    <row r="11" spans="1:24" x14ac:dyDescent="0.2">
      <c r="A11" s="27" t="s">
        <v>6</v>
      </c>
      <c r="B11" s="31"/>
      <c r="C11" s="27" t="s">
        <v>339</v>
      </c>
      <c r="D11" s="1"/>
      <c r="E11" s="1"/>
      <c r="F11" s="1"/>
      <c r="G11" s="1"/>
      <c r="H11" s="1"/>
      <c r="I11" s="1"/>
      <c r="J11" s="1"/>
      <c r="K11" s="1"/>
      <c r="L11" s="6"/>
      <c r="M11" s="6"/>
      <c r="N11" s="6"/>
      <c r="O11" s="6"/>
      <c r="P11" s="6"/>
      <c r="Q11" s="6"/>
    </row>
    <row r="12" spans="1:24" x14ac:dyDescent="0.2">
      <c r="A12" s="27" t="s">
        <v>38</v>
      </c>
      <c r="B12" s="31"/>
      <c r="C12" s="27" t="s">
        <v>356</v>
      </c>
      <c r="D12" s="1"/>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104"/>
      <c r="W14" s="104"/>
      <c r="X14" s="104"/>
    </row>
    <row r="15" spans="1:24" ht="26.25" customHeight="1" x14ac:dyDescent="0.2">
      <c r="A15" s="383" t="s">
        <v>357</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50.25" customHeight="1" x14ac:dyDescent="0.2">
      <c r="A19" s="9">
        <v>1</v>
      </c>
      <c r="B19" s="377" t="s">
        <v>358</v>
      </c>
      <c r="C19" s="378"/>
      <c r="D19" s="18" t="s">
        <v>44</v>
      </c>
      <c r="E19" s="59">
        <v>0.05</v>
      </c>
      <c r="F19" s="17">
        <f>$F$26*E19</f>
        <v>52174.05</v>
      </c>
      <c r="G19" s="17">
        <f>$G$26*E19</f>
        <v>52174.05</v>
      </c>
      <c r="H19" s="14">
        <f>J19+L19+N19+P19</f>
        <v>12</v>
      </c>
      <c r="I19" s="14">
        <f>K19+M19+O19+Q19</f>
        <v>14</v>
      </c>
      <c r="J19" s="14">
        <v>3</v>
      </c>
      <c r="K19" s="38">
        <v>10</v>
      </c>
      <c r="L19" s="14">
        <v>3</v>
      </c>
      <c r="M19" s="5">
        <v>0</v>
      </c>
      <c r="N19" s="14">
        <v>3</v>
      </c>
      <c r="O19" s="5">
        <v>3</v>
      </c>
      <c r="P19" s="342">
        <v>3</v>
      </c>
      <c r="Q19" s="348">
        <v>1</v>
      </c>
      <c r="R19" s="119">
        <f t="shared" ref="R19:S26" si="0">J19+L19+N19+P19</f>
        <v>12</v>
      </c>
      <c r="S19" s="119">
        <f>K19+M19+O19+Q19</f>
        <v>14</v>
      </c>
      <c r="T19" s="119">
        <f>S19-R19</f>
        <v>2</v>
      </c>
      <c r="U19" s="25"/>
      <c r="V19" s="5">
        <f>Q19/P19*100</f>
        <v>33.333333333333329</v>
      </c>
      <c r="W19" s="5">
        <f>G19/F19*100</f>
        <v>100</v>
      </c>
      <c r="X19" s="5">
        <f>V19/W19*100</f>
        <v>33.333333333333329</v>
      </c>
    </row>
    <row r="20" spans="1:24" ht="41.25" customHeight="1" x14ac:dyDescent="0.2">
      <c r="A20" s="9">
        <v>2</v>
      </c>
      <c r="B20" s="377" t="s">
        <v>359</v>
      </c>
      <c r="C20" s="378"/>
      <c r="D20" s="18" t="s">
        <v>360</v>
      </c>
      <c r="E20" s="59">
        <v>0.1</v>
      </c>
      <c r="F20" s="17">
        <f t="shared" ref="F20:F25" si="1">$F$26*E20</f>
        <v>104348.1</v>
      </c>
      <c r="G20" s="17">
        <f t="shared" ref="G20:G25" si="2">$G$26*E20</f>
        <v>104348.1</v>
      </c>
      <c r="H20" s="14">
        <f t="shared" ref="H20:I25" si="3">J20+L20+N20+P20</f>
        <v>200</v>
      </c>
      <c r="I20" s="14">
        <f t="shared" si="3"/>
        <v>168</v>
      </c>
      <c r="J20" s="14">
        <v>50</v>
      </c>
      <c r="K20" s="38">
        <v>95</v>
      </c>
      <c r="L20" s="14">
        <v>50</v>
      </c>
      <c r="M20" s="5">
        <v>10</v>
      </c>
      <c r="N20" s="14">
        <v>50</v>
      </c>
      <c r="O20" s="5">
        <v>3</v>
      </c>
      <c r="P20" s="342">
        <v>50</v>
      </c>
      <c r="Q20" s="348">
        <v>60</v>
      </c>
      <c r="R20" s="119">
        <f t="shared" si="0"/>
        <v>200</v>
      </c>
      <c r="S20" s="119">
        <f t="shared" si="0"/>
        <v>168</v>
      </c>
      <c r="T20" s="119">
        <f t="shared" ref="T20:T26" si="4">S20-R20</f>
        <v>-32</v>
      </c>
      <c r="U20" s="25"/>
      <c r="V20" s="277">
        <f t="shared" ref="V20:V26" si="5">Q20/P20*100</f>
        <v>120</v>
      </c>
      <c r="W20" s="5">
        <f t="shared" ref="W20:W26" si="6">G20/F20*100</f>
        <v>100</v>
      </c>
      <c r="X20" s="5">
        <f t="shared" ref="X20:X26" si="7">V20/W20*100</f>
        <v>120</v>
      </c>
    </row>
    <row r="21" spans="1:24" ht="40.5" customHeight="1" x14ac:dyDescent="0.2">
      <c r="A21" s="9">
        <v>3</v>
      </c>
      <c r="B21" s="377" t="s">
        <v>361</v>
      </c>
      <c r="C21" s="378"/>
      <c r="D21" s="18" t="s">
        <v>362</v>
      </c>
      <c r="E21" s="59">
        <v>0.05</v>
      </c>
      <c r="F21" s="17">
        <f t="shared" si="1"/>
        <v>52174.05</v>
      </c>
      <c r="G21" s="17">
        <f t="shared" si="2"/>
        <v>52174.05</v>
      </c>
      <c r="H21" s="14">
        <f t="shared" si="3"/>
        <v>40</v>
      </c>
      <c r="I21" s="14">
        <f t="shared" si="3"/>
        <v>8</v>
      </c>
      <c r="J21" s="14">
        <v>10</v>
      </c>
      <c r="K21" s="38">
        <v>5</v>
      </c>
      <c r="L21" s="14">
        <v>10</v>
      </c>
      <c r="M21" s="5">
        <v>0</v>
      </c>
      <c r="N21" s="14">
        <v>10</v>
      </c>
      <c r="O21" s="5">
        <v>3</v>
      </c>
      <c r="P21" s="342">
        <v>10</v>
      </c>
      <c r="Q21" s="348">
        <v>0</v>
      </c>
      <c r="R21" s="119">
        <f t="shared" si="0"/>
        <v>40</v>
      </c>
      <c r="S21" s="119">
        <f t="shared" si="0"/>
        <v>8</v>
      </c>
      <c r="T21" s="119">
        <f t="shared" si="4"/>
        <v>-32</v>
      </c>
      <c r="U21" s="25"/>
      <c r="V21" s="277">
        <f t="shared" si="5"/>
        <v>0</v>
      </c>
      <c r="W21" s="5">
        <f t="shared" si="6"/>
        <v>100</v>
      </c>
      <c r="X21" s="5">
        <f t="shared" si="7"/>
        <v>0</v>
      </c>
    </row>
    <row r="22" spans="1:24" ht="50.25" customHeight="1" x14ac:dyDescent="0.2">
      <c r="A22" s="9">
        <v>4</v>
      </c>
      <c r="B22" s="424" t="s">
        <v>363</v>
      </c>
      <c r="C22" s="425"/>
      <c r="D22" s="18" t="s">
        <v>44</v>
      </c>
      <c r="E22" s="59">
        <v>0.1</v>
      </c>
      <c r="F22" s="17">
        <f t="shared" si="1"/>
        <v>104348.1</v>
      </c>
      <c r="G22" s="17">
        <f t="shared" si="2"/>
        <v>104348.1</v>
      </c>
      <c r="H22" s="14">
        <f t="shared" si="3"/>
        <v>20</v>
      </c>
      <c r="I22" s="14">
        <f t="shared" si="3"/>
        <v>12</v>
      </c>
      <c r="J22" s="14">
        <v>5</v>
      </c>
      <c r="K22" s="38">
        <v>5</v>
      </c>
      <c r="L22" s="14">
        <v>5</v>
      </c>
      <c r="M22" s="5">
        <v>0</v>
      </c>
      <c r="N22" s="14">
        <v>5</v>
      </c>
      <c r="O22" s="5">
        <v>1</v>
      </c>
      <c r="P22" s="342">
        <v>5</v>
      </c>
      <c r="Q22" s="348">
        <v>6</v>
      </c>
      <c r="R22" s="119">
        <f t="shared" si="0"/>
        <v>20</v>
      </c>
      <c r="S22" s="119">
        <f t="shared" si="0"/>
        <v>12</v>
      </c>
      <c r="T22" s="119">
        <f t="shared" si="4"/>
        <v>-8</v>
      </c>
      <c r="U22" s="22"/>
      <c r="V22" s="277">
        <f t="shared" si="5"/>
        <v>120</v>
      </c>
      <c r="W22" s="5">
        <f t="shared" si="6"/>
        <v>100</v>
      </c>
      <c r="X22" s="5">
        <f t="shared" si="7"/>
        <v>120</v>
      </c>
    </row>
    <row r="23" spans="1:24" ht="50.25" customHeight="1" x14ac:dyDescent="0.2">
      <c r="A23" s="9">
        <v>5</v>
      </c>
      <c r="B23" s="424" t="s">
        <v>364</v>
      </c>
      <c r="C23" s="425"/>
      <c r="D23" s="18" t="s">
        <v>365</v>
      </c>
      <c r="E23" s="59">
        <v>0.1</v>
      </c>
      <c r="F23" s="17">
        <f t="shared" si="1"/>
        <v>104348.1</v>
      </c>
      <c r="G23" s="17">
        <f t="shared" si="2"/>
        <v>104348.1</v>
      </c>
      <c r="H23" s="14">
        <f t="shared" si="3"/>
        <v>40</v>
      </c>
      <c r="I23" s="14">
        <f t="shared" si="3"/>
        <v>1</v>
      </c>
      <c r="J23" s="14">
        <v>10</v>
      </c>
      <c r="K23" s="38">
        <v>0</v>
      </c>
      <c r="L23" s="14">
        <v>10</v>
      </c>
      <c r="M23" s="5">
        <v>0</v>
      </c>
      <c r="N23" s="14">
        <v>10</v>
      </c>
      <c r="O23" s="5">
        <v>0</v>
      </c>
      <c r="P23" s="342">
        <v>10</v>
      </c>
      <c r="Q23" s="348">
        <v>1</v>
      </c>
      <c r="R23" s="119">
        <f t="shared" si="0"/>
        <v>40</v>
      </c>
      <c r="S23" s="119">
        <f t="shared" si="0"/>
        <v>1</v>
      </c>
      <c r="T23" s="119">
        <f t="shared" si="4"/>
        <v>-39</v>
      </c>
      <c r="U23" s="22"/>
      <c r="V23" s="277">
        <f t="shared" si="5"/>
        <v>10</v>
      </c>
      <c r="W23" s="5">
        <f t="shared" si="6"/>
        <v>100</v>
      </c>
      <c r="X23" s="5">
        <f t="shared" si="7"/>
        <v>10</v>
      </c>
    </row>
    <row r="24" spans="1:24" ht="43.5" customHeight="1" x14ac:dyDescent="0.2">
      <c r="A24" s="9">
        <v>6</v>
      </c>
      <c r="B24" s="424" t="s">
        <v>366</v>
      </c>
      <c r="C24" s="425"/>
      <c r="D24" s="18" t="s">
        <v>44</v>
      </c>
      <c r="E24" s="59">
        <v>0.3</v>
      </c>
      <c r="F24" s="17">
        <f t="shared" si="1"/>
        <v>313044.3</v>
      </c>
      <c r="G24" s="17">
        <f t="shared" si="2"/>
        <v>313044.3</v>
      </c>
      <c r="H24" s="14">
        <f t="shared" si="3"/>
        <v>12</v>
      </c>
      <c r="I24" s="14">
        <f t="shared" si="3"/>
        <v>6</v>
      </c>
      <c r="J24" s="14">
        <v>3</v>
      </c>
      <c r="K24" s="38">
        <v>0</v>
      </c>
      <c r="L24" s="14">
        <v>3</v>
      </c>
      <c r="M24" s="5">
        <v>5</v>
      </c>
      <c r="N24" s="14">
        <v>3</v>
      </c>
      <c r="O24" s="5">
        <v>0</v>
      </c>
      <c r="P24" s="342">
        <v>3</v>
      </c>
      <c r="Q24" s="348">
        <v>1</v>
      </c>
      <c r="R24" s="119">
        <f t="shared" si="0"/>
        <v>12</v>
      </c>
      <c r="S24" s="119">
        <f t="shared" si="0"/>
        <v>6</v>
      </c>
      <c r="T24" s="119">
        <f t="shared" si="4"/>
        <v>-6</v>
      </c>
      <c r="U24" s="25"/>
      <c r="V24" s="277">
        <f t="shared" si="5"/>
        <v>33.333333333333329</v>
      </c>
      <c r="W24" s="5">
        <f t="shared" si="6"/>
        <v>100</v>
      </c>
      <c r="X24" s="5">
        <f t="shared" si="7"/>
        <v>33.333333333333329</v>
      </c>
    </row>
    <row r="25" spans="1:24" ht="42" customHeight="1" x14ac:dyDescent="0.2">
      <c r="A25" s="9">
        <v>7</v>
      </c>
      <c r="B25" s="424" t="s">
        <v>367</v>
      </c>
      <c r="C25" s="425"/>
      <c r="D25" s="18" t="s">
        <v>44</v>
      </c>
      <c r="E25" s="59">
        <v>0.3</v>
      </c>
      <c r="F25" s="17">
        <f t="shared" si="1"/>
        <v>313044.3</v>
      </c>
      <c r="G25" s="17">
        <f t="shared" si="2"/>
        <v>313044.3</v>
      </c>
      <c r="H25" s="14">
        <f t="shared" si="3"/>
        <v>12</v>
      </c>
      <c r="I25" s="14">
        <f t="shared" si="3"/>
        <v>17</v>
      </c>
      <c r="J25" s="14">
        <v>3</v>
      </c>
      <c r="K25" s="38">
        <v>0</v>
      </c>
      <c r="L25" s="14">
        <v>3</v>
      </c>
      <c r="M25" s="5">
        <v>10</v>
      </c>
      <c r="N25" s="14">
        <v>3</v>
      </c>
      <c r="O25" s="5">
        <v>3</v>
      </c>
      <c r="P25" s="342">
        <v>3</v>
      </c>
      <c r="Q25" s="348">
        <v>4</v>
      </c>
      <c r="R25" s="119">
        <f t="shared" si="0"/>
        <v>12</v>
      </c>
      <c r="S25" s="119">
        <f t="shared" si="0"/>
        <v>17</v>
      </c>
      <c r="T25" s="119">
        <f t="shared" si="4"/>
        <v>5</v>
      </c>
      <c r="U25" s="25"/>
      <c r="V25" s="277">
        <f t="shared" si="5"/>
        <v>133.33333333333331</v>
      </c>
      <c r="W25" s="5">
        <f t="shared" si="6"/>
        <v>100</v>
      </c>
      <c r="X25" s="5">
        <f t="shared" si="7"/>
        <v>133.33333333333331</v>
      </c>
    </row>
    <row r="26" spans="1:24" s="1" customFormat="1" ht="36.75" customHeight="1" x14ac:dyDescent="0.2">
      <c r="A26" s="370" t="s">
        <v>24</v>
      </c>
      <c r="B26" s="371"/>
      <c r="C26" s="372"/>
      <c r="D26" s="18"/>
      <c r="E26" s="59">
        <f>SUM(E19:E25)</f>
        <v>1</v>
      </c>
      <c r="F26" s="40">
        <f>SEGUIMIENTO!D39</f>
        <v>1043481</v>
      </c>
      <c r="G26" s="40">
        <f>SEGUIMIENTO!E39</f>
        <v>1043481</v>
      </c>
      <c r="H26" s="40" t="e">
        <f>SEGUIMIENTO!#REF!</f>
        <v>#REF!</v>
      </c>
      <c r="I26" s="40" t="e">
        <f>SEGUIMIENTO!#REF!</f>
        <v>#REF!</v>
      </c>
      <c r="J26" s="40">
        <f>SEGUIMIENTO!F39</f>
        <v>0</v>
      </c>
      <c r="K26" s="40">
        <f>SEGUIMIENTO!G39</f>
        <v>0</v>
      </c>
      <c r="L26" s="40">
        <f>SEGUIMIENTO!H39</f>
        <v>0</v>
      </c>
      <c r="M26" s="40">
        <f>SEGUIMIENTO!I39</f>
        <v>0</v>
      </c>
      <c r="N26" s="18">
        <f>SUM(N19:N25)</f>
        <v>84</v>
      </c>
      <c r="O26" s="18">
        <f>SUM(O19:O25)</f>
        <v>13</v>
      </c>
      <c r="P26" s="18">
        <f>SUM(P19:P25)</f>
        <v>84</v>
      </c>
      <c r="Q26" s="18">
        <f>SUM(Q19:Q25)</f>
        <v>73</v>
      </c>
      <c r="R26" s="14">
        <f t="shared" si="0"/>
        <v>168</v>
      </c>
      <c r="S26" s="14">
        <f t="shared" si="0"/>
        <v>86</v>
      </c>
      <c r="T26" s="14">
        <f t="shared" si="4"/>
        <v>-82</v>
      </c>
      <c r="U26" s="14"/>
      <c r="V26" s="277">
        <f t="shared" si="5"/>
        <v>86.904761904761912</v>
      </c>
      <c r="W26" s="5">
        <f t="shared" si="6"/>
        <v>100</v>
      </c>
      <c r="X26" s="5">
        <f t="shared" si="7"/>
        <v>86.904761904761912</v>
      </c>
    </row>
    <row r="27" spans="1:24" s="6" customFormat="1" ht="14.25" customHeight="1" x14ac:dyDescent="0.2">
      <c r="F27" s="10"/>
    </row>
    <row r="28" spans="1:24" s="6" customFormat="1" ht="14.25" customHeight="1" x14ac:dyDescent="0.2">
      <c r="B28" s="11" t="s">
        <v>25</v>
      </c>
      <c r="F28" s="10"/>
      <c r="H28" s="6" t="s">
        <v>26</v>
      </c>
    </row>
    <row r="29" spans="1:24" x14ac:dyDescent="0.2">
      <c r="J29" s="94"/>
      <c r="K29" s="94"/>
      <c r="L29" s="94"/>
      <c r="M29" s="94"/>
      <c r="N29" s="94"/>
      <c r="O29" s="94"/>
      <c r="P29" s="94"/>
    </row>
    <row r="30" spans="1:24" x14ac:dyDescent="0.2">
      <c r="J30" s="94"/>
      <c r="K30" s="94"/>
      <c r="L30" s="94"/>
      <c r="M30" s="94"/>
      <c r="N30" s="94"/>
      <c r="O30" s="94"/>
      <c r="P30" s="94"/>
    </row>
    <row r="31" spans="1:24" x14ac:dyDescent="0.2">
      <c r="A31" s="6"/>
      <c r="B31" s="6"/>
      <c r="C31" s="6"/>
      <c r="D31" s="6"/>
      <c r="E31" s="6"/>
      <c r="F31" s="6"/>
      <c r="G31" s="6"/>
      <c r="H31" s="6"/>
      <c r="I31" s="6"/>
      <c r="J31" s="6"/>
      <c r="K31" s="6"/>
      <c r="L31" s="6"/>
      <c r="M31" s="6"/>
      <c r="N31" s="6"/>
      <c r="O31" s="6"/>
      <c r="P31" s="6"/>
      <c r="Q31" s="6"/>
      <c r="R31" s="50"/>
      <c r="S31" s="50"/>
      <c r="T31" s="395"/>
      <c r="U31" s="395"/>
      <c r="V31" s="6"/>
    </row>
    <row r="32" spans="1:24" x14ac:dyDescent="0.2">
      <c r="A32" s="388" t="s">
        <v>54</v>
      </c>
      <c r="B32" s="388"/>
      <c r="C32" s="388"/>
      <c r="D32" s="6"/>
      <c r="E32" s="6"/>
      <c r="F32" s="6"/>
      <c r="G32" s="6"/>
      <c r="H32" s="387" t="s">
        <v>134</v>
      </c>
      <c r="I32" s="387"/>
      <c r="J32" s="387"/>
      <c r="K32" s="387"/>
      <c r="L32" s="387"/>
      <c r="M32" s="387"/>
      <c r="N32" s="387"/>
      <c r="O32" s="387"/>
      <c r="P32" s="387"/>
      <c r="Q32" s="387"/>
      <c r="R32" s="387"/>
      <c r="S32" s="387"/>
      <c r="T32" s="387"/>
      <c r="U32" s="387"/>
      <c r="V32" s="387"/>
    </row>
    <row r="33" spans="1:22" x14ac:dyDescent="0.2">
      <c r="A33" s="387" t="s">
        <v>53</v>
      </c>
      <c r="B33" s="387"/>
      <c r="C33" s="387"/>
      <c r="D33" s="6"/>
      <c r="E33" s="6"/>
      <c r="F33" s="6"/>
      <c r="G33" s="6"/>
      <c r="H33" s="387" t="s">
        <v>113</v>
      </c>
      <c r="I33" s="387"/>
      <c r="J33" s="387"/>
      <c r="K33" s="387"/>
      <c r="L33" s="387"/>
      <c r="M33" s="387"/>
      <c r="N33" s="387"/>
      <c r="O33" s="387"/>
      <c r="P33" s="387"/>
      <c r="Q33" s="387"/>
      <c r="R33" s="387"/>
      <c r="S33" s="387"/>
      <c r="T33" s="387"/>
      <c r="U33" s="387"/>
      <c r="V33" s="387"/>
    </row>
  </sheetData>
  <mergeCells count="34">
    <mergeCell ref="A6:X6"/>
    <mergeCell ref="A1:X1"/>
    <mergeCell ref="A2:X2"/>
    <mergeCell ref="A3:X3"/>
    <mergeCell ref="A4:X4"/>
    <mergeCell ref="A5:X5"/>
    <mergeCell ref="A14:U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19:C19"/>
    <mergeCell ref="B20:C20"/>
    <mergeCell ref="B21:C21"/>
    <mergeCell ref="B22:C22"/>
    <mergeCell ref="B23:C23"/>
    <mergeCell ref="A33:C33"/>
    <mergeCell ref="H33:V33"/>
    <mergeCell ref="B24:C24"/>
    <mergeCell ref="B25:C25"/>
    <mergeCell ref="A26:C26"/>
    <mergeCell ref="T31:U31"/>
    <mergeCell ref="A32:C32"/>
    <mergeCell ref="H32:V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topLeftCell="B1" workbookViewId="0">
      <selection activeCell="V18" sqref="V18"/>
    </sheetView>
  </sheetViews>
  <sheetFormatPr baseColWidth="10" defaultRowHeight="12.75" x14ac:dyDescent="0.2"/>
  <cols>
    <col min="1" max="1" width="4.85546875" style="36" customWidth="1"/>
    <col min="2" max="2" width="12" style="36" customWidth="1"/>
    <col min="3" max="3" width="30.85546875" style="36" customWidth="1"/>
    <col min="4" max="4" width="10.28515625" style="36" customWidth="1"/>
    <col min="5" max="5" width="11.42578125" style="36"/>
    <col min="6" max="7" width="12.42578125" style="36" bestFit="1" customWidth="1"/>
    <col min="8" max="9" width="11.42578125" style="36" hidden="1" customWidth="1"/>
    <col min="10" max="10" width="10.85546875" style="36" hidden="1" customWidth="1"/>
    <col min="11" max="11" width="10.140625" style="36" hidden="1" customWidth="1"/>
    <col min="12" max="12" width="11.28515625" style="36" hidden="1" customWidth="1"/>
    <col min="13" max="13" width="9.85546875" style="36" hidden="1" customWidth="1"/>
    <col min="14" max="15" width="11.28515625" style="36" hidden="1" customWidth="1"/>
    <col min="16" max="16" width="11.28515625" style="36" customWidth="1"/>
    <col min="17" max="17" width="8.140625" style="36" customWidth="1"/>
    <col min="18" max="20" width="10.7109375" style="6" customWidth="1"/>
    <col min="21" max="21" width="24.42578125" style="6" customWidth="1"/>
    <col min="22" max="24" width="11.4257812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t="12.75" hidden="1" customHeight="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t="12.75" hidden="1" customHeight="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ht="12.75" customHeight="1"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1"/>
      <c r="B7" s="1"/>
      <c r="C7" s="1"/>
      <c r="D7" s="1"/>
      <c r="E7" s="1"/>
      <c r="F7" s="1"/>
      <c r="G7" s="1"/>
      <c r="H7" s="1"/>
      <c r="I7" s="1"/>
      <c r="J7" s="1"/>
      <c r="K7" s="1"/>
      <c r="L7" s="1"/>
      <c r="M7" s="1"/>
      <c r="N7" s="1"/>
      <c r="O7" s="1"/>
      <c r="P7" s="1"/>
      <c r="Q7" s="1"/>
      <c r="R7" s="1"/>
      <c r="S7" s="1"/>
      <c r="T7" s="1"/>
      <c r="U7" s="1"/>
    </row>
    <row r="8" spans="1:24" x14ac:dyDescent="0.2">
      <c r="A8" s="367" t="s">
        <v>36</v>
      </c>
      <c r="B8" s="367"/>
      <c r="C8" s="30" t="s">
        <v>58</v>
      </c>
      <c r="D8" s="1"/>
      <c r="E8" s="1"/>
      <c r="F8" s="1"/>
      <c r="G8" s="1"/>
      <c r="H8" s="1"/>
      <c r="I8" s="1"/>
      <c r="J8" s="1"/>
      <c r="K8" s="1"/>
      <c r="L8" s="6"/>
      <c r="M8" s="6"/>
      <c r="N8" s="6"/>
      <c r="O8" s="6"/>
      <c r="P8" s="6"/>
      <c r="Q8" s="6"/>
      <c r="R8" s="1"/>
      <c r="S8" s="1"/>
      <c r="T8" s="1"/>
      <c r="U8" s="1"/>
    </row>
    <row r="9" spans="1:24" x14ac:dyDescent="0.2">
      <c r="A9" s="367" t="s">
        <v>0</v>
      </c>
      <c r="B9" s="367"/>
      <c r="C9" s="30" t="s">
        <v>59</v>
      </c>
      <c r="D9" s="1"/>
      <c r="E9" s="1"/>
      <c r="F9" s="1"/>
      <c r="G9" s="1"/>
      <c r="H9" s="1"/>
      <c r="I9" s="1"/>
      <c r="J9" s="1"/>
      <c r="K9" s="1"/>
      <c r="L9" s="6"/>
      <c r="M9" s="6"/>
      <c r="N9" s="6"/>
      <c r="O9" s="6"/>
      <c r="P9" s="6"/>
      <c r="Q9" s="6"/>
      <c r="R9" s="1"/>
      <c r="S9" s="1"/>
      <c r="T9" s="1"/>
      <c r="U9" s="1"/>
    </row>
    <row r="10" spans="1:24" x14ac:dyDescent="0.2">
      <c r="A10" s="367" t="s">
        <v>60</v>
      </c>
      <c r="B10" s="367"/>
      <c r="C10" s="30" t="s">
        <v>61</v>
      </c>
      <c r="D10" s="1"/>
      <c r="E10" s="1"/>
      <c r="F10" s="1"/>
      <c r="G10" s="1"/>
      <c r="H10" s="1"/>
      <c r="I10" s="1"/>
      <c r="J10" s="1"/>
      <c r="K10" s="1"/>
      <c r="L10" s="6"/>
      <c r="M10" s="6"/>
      <c r="N10" s="6"/>
      <c r="O10" s="6"/>
      <c r="P10" s="6"/>
      <c r="Q10" s="6"/>
      <c r="R10" s="1"/>
      <c r="S10" s="1"/>
      <c r="T10" s="1"/>
      <c r="U10" s="1"/>
    </row>
    <row r="11" spans="1:24" x14ac:dyDescent="0.2">
      <c r="A11" s="367" t="s">
        <v>6</v>
      </c>
      <c r="B11" s="367"/>
      <c r="C11" s="30" t="s">
        <v>62</v>
      </c>
      <c r="D11" s="1"/>
      <c r="E11" s="1"/>
      <c r="F11" s="1"/>
      <c r="G11" s="1"/>
      <c r="H11" s="1"/>
      <c r="I11" s="1"/>
      <c r="J11" s="1"/>
      <c r="K11" s="1"/>
      <c r="L11" s="6"/>
      <c r="M11" s="6"/>
      <c r="N11" s="6"/>
      <c r="O11" s="6"/>
      <c r="P11" s="6"/>
      <c r="Q11" s="6"/>
      <c r="R11" s="1"/>
      <c r="S11" s="1"/>
      <c r="T11" s="1"/>
      <c r="U11" s="1"/>
    </row>
    <row r="12" spans="1:24" x14ac:dyDescent="0.2">
      <c r="A12" s="393" t="s">
        <v>38</v>
      </c>
      <c r="B12" s="393"/>
      <c r="C12" s="26" t="s">
        <v>63</v>
      </c>
      <c r="D12" s="1"/>
      <c r="E12" s="1"/>
      <c r="F12" s="1"/>
      <c r="G12" s="1"/>
      <c r="H12" s="1"/>
      <c r="I12" s="1"/>
      <c r="J12" s="1"/>
      <c r="K12" s="1"/>
      <c r="L12" s="6"/>
      <c r="M12" s="6"/>
      <c r="N12" s="6"/>
      <c r="O12" s="6"/>
      <c r="P12" s="6"/>
      <c r="Q12" s="23"/>
      <c r="R12" s="1"/>
      <c r="S12" s="1"/>
      <c r="T12" s="1"/>
      <c r="U12" s="23"/>
      <c r="X12" s="23"/>
    </row>
    <row r="13" spans="1:24" x14ac:dyDescent="0.2">
      <c r="A13" s="369" t="s">
        <v>3</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row>
    <row r="14" spans="1:24" ht="40.5" customHeight="1" x14ac:dyDescent="0.2">
      <c r="A14" s="383" t="s">
        <v>64</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row>
    <row r="15" spans="1:24" x14ac:dyDescent="0.2">
      <c r="A15" s="6"/>
      <c r="B15" s="6"/>
      <c r="C15" s="6"/>
      <c r="D15" s="6"/>
      <c r="E15" s="6"/>
      <c r="F15" s="6"/>
      <c r="G15" s="6"/>
      <c r="H15" s="6"/>
      <c r="I15" s="6"/>
      <c r="J15" s="6"/>
      <c r="K15" s="6"/>
      <c r="L15" s="6"/>
      <c r="M15" s="6"/>
      <c r="N15" s="6"/>
      <c r="O15" s="6"/>
      <c r="P15" s="6"/>
      <c r="Q15" s="6"/>
      <c r="R15" s="1"/>
      <c r="S15" s="1"/>
      <c r="T15" s="1"/>
      <c r="U15" s="1"/>
    </row>
    <row r="16" spans="1:24" ht="12.7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4"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4" ht="42" customHeight="1" x14ac:dyDescent="0.2">
      <c r="A18" s="9">
        <v>1</v>
      </c>
      <c r="B18" s="390" t="s">
        <v>65</v>
      </c>
      <c r="C18" s="390"/>
      <c r="D18" s="18" t="s">
        <v>66</v>
      </c>
      <c r="E18" s="18">
        <v>5</v>
      </c>
      <c r="F18" s="17">
        <f>$F$36*E18/100</f>
        <v>161890.79999999999</v>
      </c>
      <c r="G18" s="17">
        <f>$F$36*E18/100</f>
        <v>161890.79999999999</v>
      </c>
      <c r="H18" s="14">
        <f>J18+L18+N18+P18</f>
        <v>4</v>
      </c>
      <c r="I18" s="5">
        <f>K18+M18+O18+Q18</f>
        <v>4</v>
      </c>
      <c r="J18" s="9">
        <v>1</v>
      </c>
      <c r="K18" s="38">
        <v>1</v>
      </c>
      <c r="L18" s="9">
        <v>1</v>
      </c>
      <c r="M18" s="5">
        <v>1</v>
      </c>
      <c r="N18" s="9">
        <v>1</v>
      </c>
      <c r="O18" s="5">
        <v>1</v>
      </c>
      <c r="P18" s="9">
        <v>1</v>
      </c>
      <c r="Q18" s="277">
        <v>1</v>
      </c>
      <c r="R18" s="14">
        <f>J18+L18+N18+P18</f>
        <v>4</v>
      </c>
      <c r="S18" s="14">
        <f>K18+M18+O18+Q18</f>
        <v>4</v>
      </c>
      <c r="T18" s="14">
        <f>S18-R18</f>
        <v>0</v>
      </c>
      <c r="U18" s="38"/>
      <c r="V18" s="5">
        <f>Q18/P18*100</f>
        <v>100</v>
      </c>
      <c r="W18" s="5">
        <f>G18/F18*100</f>
        <v>100</v>
      </c>
      <c r="X18" s="5">
        <f>V18/W18*100</f>
        <v>100</v>
      </c>
    </row>
    <row r="19" spans="1:24" ht="42" customHeight="1" x14ac:dyDescent="0.2">
      <c r="A19" s="9">
        <v>2</v>
      </c>
      <c r="B19" s="390" t="s">
        <v>67</v>
      </c>
      <c r="C19" s="390"/>
      <c r="D19" s="18" t="s">
        <v>68</v>
      </c>
      <c r="E19" s="18">
        <v>5</v>
      </c>
      <c r="F19" s="17">
        <f t="shared" ref="F19:F35" si="0">$F$36*E19/100</f>
        <v>161890.79999999999</v>
      </c>
      <c r="G19" s="17">
        <f t="shared" ref="G19:G35" si="1">$F$36*E19/100</f>
        <v>161890.79999999999</v>
      </c>
      <c r="H19" s="14">
        <f t="shared" ref="H19:I36" si="2">J19+L19+N19+P19</f>
        <v>70</v>
      </c>
      <c r="I19" s="5">
        <f t="shared" si="2"/>
        <v>70</v>
      </c>
      <c r="J19" s="9">
        <v>20</v>
      </c>
      <c r="K19" s="38">
        <v>20</v>
      </c>
      <c r="L19" s="9">
        <v>20</v>
      </c>
      <c r="M19" s="5">
        <v>20</v>
      </c>
      <c r="N19" s="9">
        <v>15</v>
      </c>
      <c r="O19" s="5">
        <v>15</v>
      </c>
      <c r="P19" s="9">
        <v>15</v>
      </c>
      <c r="Q19" s="277">
        <v>15</v>
      </c>
      <c r="R19" s="14">
        <f t="shared" ref="R19:S34" si="3">J19+L19+N19+P19</f>
        <v>70</v>
      </c>
      <c r="S19" s="14">
        <f t="shared" si="3"/>
        <v>70</v>
      </c>
      <c r="T19" s="14">
        <f t="shared" ref="T19:T29" si="4">S19-R19</f>
        <v>0</v>
      </c>
      <c r="U19" s="38"/>
      <c r="V19" s="277">
        <f t="shared" ref="V19:V36" si="5">Q19/P19*100</f>
        <v>100</v>
      </c>
      <c r="W19" s="5">
        <f t="shared" ref="W19:W35" si="6">G19/F19*100</f>
        <v>100</v>
      </c>
      <c r="X19" s="5">
        <f t="shared" ref="X19:X35" si="7">V19/W19*100</f>
        <v>100</v>
      </c>
    </row>
    <row r="20" spans="1:24" ht="42" customHeight="1" x14ac:dyDescent="0.2">
      <c r="A20" s="9">
        <v>3</v>
      </c>
      <c r="B20" s="390" t="s">
        <v>69</v>
      </c>
      <c r="C20" s="390"/>
      <c r="D20" s="18" t="s">
        <v>70</v>
      </c>
      <c r="E20" s="18">
        <v>5</v>
      </c>
      <c r="F20" s="17">
        <f t="shared" si="0"/>
        <v>161890.79999999999</v>
      </c>
      <c r="G20" s="17">
        <f t="shared" si="1"/>
        <v>161890.79999999999</v>
      </c>
      <c r="H20" s="14">
        <f t="shared" si="2"/>
        <v>70</v>
      </c>
      <c r="I20" s="5">
        <f t="shared" si="2"/>
        <v>70</v>
      </c>
      <c r="J20" s="9">
        <v>20</v>
      </c>
      <c r="K20" s="38">
        <v>20</v>
      </c>
      <c r="L20" s="9">
        <v>20</v>
      </c>
      <c r="M20" s="5">
        <v>20</v>
      </c>
      <c r="N20" s="9">
        <v>15</v>
      </c>
      <c r="O20" s="5">
        <v>15</v>
      </c>
      <c r="P20" s="9">
        <v>15</v>
      </c>
      <c r="Q20" s="277">
        <v>15</v>
      </c>
      <c r="R20" s="14">
        <f t="shared" si="3"/>
        <v>70</v>
      </c>
      <c r="S20" s="14">
        <f t="shared" si="3"/>
        <v>70</v>
      </c>
      <c r="T20" s="14">
        <f t="shared" si="4"/>
        <v>0</v>
      </c>
      <c r="U20" s="38"/>
      <c r="V20" s="277">
        <f t="shared" si="5"/>
        <v>100</v>
      </c>
      <c r="W20" s="5">
        <f t="shared" si="6"/>
        <v>100</v>
      </c>
      <c r="X20" s="5">
        <f t="shared" si="7"/>
        <v>100</v>
      </c>
    </row>
    <row r="21" spans="1:24" ht="42" customHeight="1" x14ac:dyDescent="0.2">
      <c r="A21" s="9">
        <v>4</v>
      </c>
      <c r="B21" s="390" t="s">
        <v>71</v>
      </c>
      <c r="C21" s="390"/>
      <c r="D21" s="18" t="s">
        <v>68</v>
      </c>
      <c r="E21" s="18">
        <v>10</v>
      </c>
      <c r="F21" s="17">
        <f t="shared" si="0"/>
        <v>323781.59999999998</v>
      </c>
      <c r="G21" s="17">
        <f t="shared" si="1"/>
        <v>323781.59999999998</v>
      </c>
      <c r="H21" s="14">
        <f t="shared" si="2"/>
        <v>110</v>
      </c>
      <c r="I21" s="5">
        <f t="shared" si="2"/>
        <v>110</v>
      </c>
      <c r="J21" s="9">
        <v>30</v>
      </c>
      <c r="K21" s="38">
        <v>30</v>
      </c>
      <c r="L21" s="9">
        <v>30</v>
      </c>
      <c r="M21" s="5">
        <v>30</v>
      </c>
      <c r="N21" s="9">
        <v>25</v>
      </c>
      <c r="O21" s="5">
        <v>25</v>
      </c>
      <c r="P21" s="9">
        <v>25</v>
      </c>
      <c r="Q21" s="277">
        <v>25</v>
      </c>
      <c r="R21" s="14">
        <f t="shared" si="3"/>
        <v>110</v>
      </c>
      <c r="S21" s="14">
        <f t="shared" si="3"/>
        <v>110</v>
      </c>
      <c r="T21" s="14">
        <f t="shared" si="4"/>
        <v>0</v>
      </c>
      <c r="U21" s="38"/>
      <c r="V21" s="277">
        <f t="shared" si="5"/>
        <v>100</v>
      </c>
      <c r="W21" s="5">
        <f t="shared" si="6"/>
        <v>100</v>
      </c>
      <c r="X21" s="5">
        <f t="shared" si="7"/>
        <v>100</v>
      </c>
    </row>
    <row r="22" spans="1:24" ht="42" customHeight="1" x14ac:dyDescent="0.2">
      <c r="A22" s="9">
        <v>5</v>
      </c>
      <c r="B22" s="390" t="s">
        <v>72</v>
      </c>
      <c r="C22" s="390"/>
      <c r="D22" s="39" t="s">
        <v>73</v>
      </c>
      <c r="E22" s="18">
        <v>5</v>
      </c>
      <c r="F22" s="17">
        <f t="shared" si="0"/>
        <v>161890.79999999999</v>
      </c>
      <c r="G22" s="17">
        <f t="shared" si="1"/>
        <v>161890.79999999999</v>
      </c>
      <c r="H22" s="14">
        <f t="shared" si="2"/>
        <v>4</v>
      </c>
      <c r="I22" s="5">
        <f t="shared" si="2"/>
        <v>4</v>
      </c>
      <c r="J22" s="9">
        <v>1</v>
      </c>
      <c r="K22" s="38">
        <v>1</v>
      </c>
      <c r="L22" s="9">
        <v>1</v>
      </c>
      <c r="M22" s="5">
        <v>1</v>
      </c>
      <c r="N22" s="9">
        <v>1</v>
      </c>
      <c r="O22" s="5">
        <v>1</v>
      </c>
      <c r="P22" s="9">
        <v>1</v>
      </c>
      <c r="Q22" s="277">
        <v>1</v>
      </c>
      <c r="R22" s="14">
        <f t="shared" si="3"/>
        <v>4</v>
      </c>
      <c r="S22" s="14">
        <f t="shared" si="3"/>
        <v>4</v>
      </c>
      <c r="T22" s="14">
        <f t="shared" si="4"/>
        <v>0</v>
      </c>
      <c r="U22" s="38"/>
      <c r="V22" s="277">
        <f t="shared" si="5"/>
        <v>100</v>
      </c>
      <c r="W22" s="5">
        <f t="shared" si="6"/>
        <v>100</v>
      </c>
      <c r="X22" s="5">
        <f t="shared" si="7"/>
        <v>100</v>
      </c>
    </row>
    <row r="23" spans="1:24" ht="42" customHeight="1" x14ac:dyDescent="0.2">
      <c r="A23" s="9">
        <v>6</v>
      </c>
      <c r="B23" s="390" t="s">
        <v>74</v>
      </c>
      <c r="C23" s="390"/>
      <c r="D23" s="18" t="s">
        <v>75</v>
      </c>
      <c r="E23" s="18">
        <v>5</v>
      </c>
      <c r="F23" s="17">
        <f t="shared" si="0"/>
        <v>161890.79999999999</v>
      </c>
      <c r="G23" s="17">
        <f t="shared" si="1"/>
        <v>161890.79999999999</v>
      </c>
      <c r="H23" s="14">
        <f t="shared" si="2"/>
        <v>70</v>
      </c>
      <c r="I23" s="5">
        <f t="shared" si="2"/>
        <v>70</v>
      </c>
      <c r="J23" s="9">
        <v>20</v>
      </c>
      <c r="K23" s="38">
        <v>20</v>
      </c>
      <c r="L23" s="9">
        <v>20</v>
      </c>
      <c r="M23" s="5">
        <v>20</v>
      </c>
      <c r="N23" s="9">
        <v>15</v>
      </c>
      <c r="O23" s="5">
        <v>15</v>
      </c>
      <c r="P23" s="9">
        <v>15</v>
      </c>
      <c r="Q23" s="277">
        <v>15</v>
      </c>
      <c r="R23" s="14">
        <f t="shared" si="3"/>
        <v>70</v>
      </c>
      <c r="S23" s="14">
        <f t="shared" si="3"/>
        <v>70</v>
      </c>
      <c r="T23" s="14">
        <f t="shared" si="4"/>
        <v>0</v>
      </c>
      <c r="U23" s="38"/>
      <c r="V23" s="277">
        <f t="shared" si="5"/>
        <v>100</v>
      </c>
      <c r="W23" s="5">
        <f t="shared" si="6"/>
        <v>100</v>
      </c>
      <c r="X23" s="5">
        <f t="shared" si="7"/>
        <v>100</v>
      </c>
    </row>
    <row r="24" spans="1:24" ht="42" customHeight="1" x14ac:dyDescent="0.2">
      <c r="A24" s="9">
        <v>7</v>
      </c>
      <c r="B24" s="390" t="s">
        <v>76</v>
      </c>
      <c r="C24" s="390"/>
      <c r="D24" s="18" t="s">
        <v>70</v>
      </c>
      <c r="E24" s="18">
        <v>10</v>
      </c>
      <c r="F24" s="17">
        <f t="shared" si="0"/>
        <v>323781.59999999998</v>
      </c>
      <c r="G24" s="17">
        <f t="shared" si="1"/>
        <v>323781.59999999998</v>
      </c>
      <c r="H24" s="14">
        <f t="shared" si="2"/>
        <v>60</v>
      </c>
      <c r="I24" s="5">
        <f t="shared" si="2"/>
        <v>60</v>
      </c>
      <c r="J24" s="9">
        <v>15</v>
      </c>
      <c r="K24" s="38">
        <v>15</v>
      </c>
      <c r="L24" s="9">
        <v>15</v>
      </c>
      <c r="M24" s="5">
        <v>15</v>
      </c>
      <c r="N24" s="9">
        <v>15</v>
      </c>
      <c r="O24" s="5">
        <v>15</v>
      </c>
      <c r="P24" s="9">
        <v>15</v>
      </c>
      <c r="Q24" s="277">
        <v>15</v>
      </c>
      <c r="R24" s="14">
        <f t="shared" si="3"/>
        <v>60</v>
      </c>
      <c r="S24" s="14">
        <f t="shared" si="3"/>
        <v>60</v>
      </c>
      <c r="T24" s="14">
        <f t="shared" si="4"/>
        <v>0</v>
      </c>
      <c r="U24" s="38"/>
      <c r="V24" s="277">
        <f t="shared" si="5"/>
        <v>100</v>
      </c>
      <c r="W24" s="5">
        <f t="shared" si="6"/>
        <v>100</v>
      </c>
      <c r="X24" s="5">
        <f t="shared" si="7"/>
        <v>100</v>
      </c>
    </row>
    <row r="25" spans="1:24" ht="42" customHeight="1" x14ac:dyDescent="0.2">
      <c r="A25" s="9">
        <v>8</v>
      </c>
      <c r="B25" s="390" t="s">
        <v>77</v>
      </c>
      <c r="C25" s="390"/>
      <c r="D25" s="18" t="s">
        <v>70</v>
      </c>
      <c r="E25" s="18">
        <v>5</v>
      </c>
      <c r="F25" s="17">
        <f t="shared" si="0"/>
        <v>161890.79999999999</v>
      </c>
      <c r="G25" s="17">
        <f t="shared" si="1"/>
        <v>161890.79999999999</v>
      </c>
      <c r="H25" s="14">
        <f t="shared" si="2"/>
        <v>30</v>
      </c>
      <c r="I25" s="5">
        <f t="shared" si="2"/>
        <v>30</v>
      </c>
      <c r="J25" s="9">
        <v>10</v>
      </c>
      <c r="K25" s="38">
        <v>10</v>
      </c>
      <c r="L25" s="9">
        <v>10</v>
      </c>
      <c r="M25" s="5">
        <v>10</v>
      </c>
      <c r="N25" s="9">
        <v>10</v>
      </c>
      <c r="O25" s="5">
        <v>10</v>
      </c>
      <c r="P25" s="9">
        <v>0</v>
      </c>
      <c r="Q25" s="277">
        <v>0</v>
      </c>
      <c r="R25" s="14">
        <f t="shared" si="3"/>
        <v>30</v>
      </c>
      <c r="S25" s="14">
        <f t="shared" si="3"/>
        <v>30</v>
      </c>
      <c r="T25" s="14">
        <f t="shared" si="4"/>
        <v>0</v>
      </c>
      <c r="U25" s="38"/>
      <c r="V25" s="277"/>
      <c r="W25" s="5">
        <f t="shared" si="6"/>
        <v>100</v>
      </c>
      <c r="X25" s="5">
        <f t="shared" si="7"/>
        <v>0</v>
      </c>
    </row>
    <row r="26" spans="1:24" ht="42" customHeight="1" x14ac:dyDescent="0.2">
      <c r="A26" s="9">
        <v>9</v>
      </c>
      <c r="B26" s="390" t="s">
        <v>78</v>
      </c>
      <c r="C26" s="390"/>
      <c r="D26" s="18" t="s">
        <v>70</v>
      </c>
      <c r="E26" s="18">
        <v>5</v>
      </c>
      <c r="F26" s="17">
        <f t="shared" si="0"/>
        <v>161890.79999999999</v>
      </c>
      <c r="G26" s="17">
        <f t="shared" si="1"/>
        <v>161890.79999999999</v>
      </c>
      <c r="H26" s="14">
        <f t="shared" si="2"/>
        <v>30</v>
      </c>
      <c r="I26" s="5">
        <f t="shared" si="2"/>
        <v>30</v>
      </c>
      <c r="J26" s="9">
        <v>10</v>
      </c>
      <c r="K26" s="38">
        <v>10</v>
      </c>
      <c r="L26" s="9">
        <v>10</v>
      </c>
      <c r="M26" s="5">
        <v>10</v>
      </c>
      <c r="N26" s="9">
        <v>10</v>
      </c>
      <c r="O26" s="5">
        <v>10</v>
      </c>
      <c r="P26" s="9">
        <v>0</v>
      </c>
      <c r="Q26" s="277">
        <v>0</v>
      </c>
      <c r="R26" s="14">
        <f t="shared" si="3"/>
        <v>30</v>
      </c>
      <c r="S26" s="14">
        <f t="shared" si="3"/>
        <v>30</v>
      </c>
      <c r="T26" s="14">
        <f t="shared" si="4"/>
        <v>0</v>
      </c>
      <c r="U26" s="38"/>
      <c r="V26" s="277"/>
      <c r="W26" s="5">
        <f t="shared" si="6"/>
        <v>100</v>
      </c>
      <c r="X26" s="5">
        <f t="shared" si="7"/>
        <v>0</v>
      </c>
    </row>
    <row r="27" spans="1:24" ht="42" customHeight="1" x14ac:dyDescent="0.2">
      <c r="A27" s="9">
        <v>10</v>
      </c>
      <c r="B27" s="390" t="s">
        <v>79</v>
      </c>
      <c r="C27" s="390"/>
      <c r="D27" s="18" t="s">
        <v>70</v>
      </c>
      <c r="E27" s="18">
        <v>5</v>
      </c>
      <c r="F27" s="17">
        <f t="shared" si="0"/>
        <v>161890.79999999999</v>
      </c>
      <c r="G27" s="17">
        <f t="shared" si="1"/>
        <v>161890.79999999999</v>
      </c>
      <c r="H27" s="14">
        <f t="shared" si="2"/>
        <v>30</v>
      </c>
      <c r="I27" s="5">
        <f t="shared" si="2"/>
        <v>30</v>
      </c>
      <c r="J27" s="9">
        <v>10</v>
      </c>
      <c r="K27" s="38">
        <v>10</v>
      </c>
      <c r="L27" s="9">
        <v>10</v>
      </c>
      <c r="M27" s="5">
        <v>10</v>
      </c>
      <c r="N27" s="9">
        <v>10</v>
      </c>
      <c r="O27" s="5">
        <v>10</v>
      </c>
      <c r="P27" s="9">
        <v>0</v>
      </c>
      <c r="Q27" s="277">
        <v>0</v>
      </c>
      <c r="R27" s="14">
        <f t="shared" si="3"/>
        <v>30</v>
      </c>
      <c r="S27" s="14">
        <f t="shared" si="3"/>
        <v>30</v>
      </c>
      <c r="T27" s="14">
        <f t="shared" si="4"/>
        <v>0</v>
      </c>
      <c r="U27" s="38"/>
      <c r="V27" s="277"/>
      <c r="W27" s="5">
        <f t="shared" si="6"/>
        <v>100</v>
      </c>
      <c r="X27" s="5">
        <f t="shared" si="7"/>
        <v>0</v>
      </c>
    </row>
    <row r="28" spans="1:24" ht="42" customHeight="1" x14ac:dyDescent="0.2">
      <c r="A28" s="9">
        <v>11</v>
      </c>
      <c r="B28" s="390" t="s">
        <v>80</v>
      </c>
      <c r="C28" s="390"/>
      <c r="D28" s="18" t="s">
        <v>70</v>
      </c>
      <c r="E28" s="18">
        <v>5</v>
      </c>
      <c r="F28" s="17">
        <f t="shared" si="0"/>
        <v>161890.79999999999</v>
      </c>
      <c r="G28" s="17">
        <f t="shared" si="1"/>
        <v>161890.79999999999</v>
      </c>
      <c r="H28" s="14">
        <f t="shared" si="2"/>
        <v>20</v>
      </c>
      <c r="I28" s="5">
        <f t="shared" si="2"/>
        <v>20</v>
      </c>
      <c r="J28" s="9">
        <v>10</v>
      </c>
      <c r="K28" s="38">
        <v>10</v>
      </c>
      <c r="L28" s="9">
        <v>10</v>
      </c>
      <c r="M28" s="5">
        <v>10</v>
      </c>
      <c r="N28" s="9">
        <v>0</v>
      </c>
      <c r="O28" s="5">
        <v>0</v>
      </c>
      <c r="P28" s="9">
        <v>0</v>
      </c>
      <c r="Q28" s="277">
        <v>0</v>
      </c>
      <c r="R28" s="14">
        <f t="shared" si="3"/>
        <v>20</v>
      </c>
      <c r="S28" s="14">
        <f t="shared" si="3"/>
        <v>20</v>
      </c>
      <c r="T28" s="14">
        <f t="shared" si="4"/>
        <v>0</v>
      </c>
      <c r="U28" s="38"/>
      <c r="V28" s="277"/>
      <c r="W28" s="5">
        <f t="shared" si="6"/>
        <v>100</v>
      </c>
      <c r="X28" s="5">
        <f t="shared" si="7"/>
        <v>0</v>
      </c>
    </row>
    <row r="29" spans="1:24" ht="42" customHeight="1" x14ac:dyDescent="0.2">
      <c r="A29" s="9">
        <v>12</v>
      </c>
      <c r="B29" s="390" t="s">
        <v>81</v>
      </c>
      <c r="C29" s="390"/>
      <c r="D29" s="18" t="s">
        <v>70</v>
      </c>
      <c r="E29" s="18">
        <v>5</v>
      </c>
      <c r="F29" s="17">
        <f t="shared" si="0"/>
        <v>161890.79999999999</v>
      </c>
      <c r="G29" s="17">
        <f t="shared" si="1"/>
        <v>161890.79999999999</v>
      </c>
      <c r="H29" s="14">
        <f t="shared" si="2"/>
        <v>20</v>
      </c>
      <c r="I29" s="5">
        <f t="shared" si="2"/>
        <v>20</v>
      </c>
      <c r="J29" s="9">
        <v>0</v>
      </c>
      <c r="K29" s="38">
        <v>0</v>
      </c>
      <c r="L29" s="9">
        <v>0</v>
      </c>
      <c r="M29" s="5">
        <v>0</v>
      </c>
      <c r="N29" s="9">
        <v>10</v>
      </c>
      <c r="O29" s="5">
        <v>10</v>
      </c>
      <c r="P29" s="9">
        <v>10</v>
      </c>
      <c r="Q29" s="277">
        <v>10</v>
      </c>
      <c r="R29" s="14">
        <f t="shared" si="3"/>
        <v>20</v>
      </c>
      <c r="S29" s="14">
        <f t="shared" si="3"/>
        <v>20</v>
      </c>
      <c r="T29" s="14">
        <f t="shared" si="4"/>
        <v>0</v>
      </c>
      <c r="U29" s="38"/>
      <c r="V29" s="277">
        <f t="shared" si="5"/>
        <v>100</v>
      </c>
      <c r="W29" s="5">
        <f t="shared" si="6"/>
        <v>100</v>
      </c>
      <c r="X29" s="5">
        <f t="shared" si="7"/>
        <v>100</v>
      </c>
    </row>
    <row r="30" spans="1:24" ht="42" customHeight="1" x14ac:dyDescent="0.2">
      <c r="A30" s="9">
        <v>13</v>
      </c>
      <c r="B30" s="390" t="s">
        <v>82</v>
      </c>
      <c r="C30" s="390"/>
      <c r="D30" s="18" t="s">
        <v>70</v>
      </c>
      <c r="E30" s="18">
        <v>5</v>
      </c>
      <c r="F30" s="17">
        <f t="shared" si="0"/>
        <v>161890.79999999999</v>
      </c>
      <c r="G30" s="17">
        <f t="shared" si="1"/>
        <v>161890.79999999999</v>
      </c>
      <c r="H30" s="14">
        <f t="shared" si="2"/>
        <v>40</v>
      </c>
      <c r="I30" s="5">
        <f t="shared" si="2"/>
        <v>40</v>
      </c>
      <c r="J30" s="9">
        <v>10</v>
      </c>
      <c r="K30" s="38">
        <v>10</v>
      </c>
      <c r="L30" s="9">
        <v>10</v>
      </c>
      <c r="M30" s="5">
        <v>10</v>
      </c>
      <c r="N30" s="9">
        <v>10</v>
      </c>
      <c r="O30" s="5">
        <v>10</v>
      </c>
      <c r="P30" s="9">
        <v>10</v>
      </c>
      <c r="Q30" s="277">
        <v>10</v>
      </c>
      <c r="R30" s="14">
        <f t="shared" si="3"/>
        <v>40</v>
      </c>
      <c r="S30" s="14">
        <f t="shared" si="3"/>
        <v>40</v>
      </c>
      <c r="T30" s="14">
        <f>S30-R30</f>
        <v>0</v>
      </c>
      <c r="U30" s="38"/>
      <c r="V30" s="277">
        <f t="shared" si="5"/>
        <v>100</v>
      </c>
      <c r="W30" s="5">
        <f t="shared" si="6"/>
        <v>100</v>
      </c>
      <c r="X30" s="5">
        <f t="shared" si="7"/>
        <v>100</v>
      </c>
    </row>
    <row r="31" spans="1:24" ht="42" customHeight="1" x14ac:dyDescent="0.2">
      <c r="A31" s="9">
        <v>14</v>
      </c>
      <c r="B31" s="390" t="s">
        <v>83</v>
      </c>
      <c r="C31" s="390"/>
      <c r="D31" s="18" t="s">
        <v>70</v>
      </c>
      <c r="E31" s="18">
        <v>5</v>
      </c>
      <c r="F31" s="17">
        <f t="shared" si="0"/>
        <v>161890.79999999999</v>
      </c>
      <c r="G31" s="17">
        <f t="shared" si="1"/>
        <v>161890.79999999999</v>
      </c>
      <c r="H31" s="14">
        <f t="shared" si="2"/>
        <v>30</v>
      </c>
      <c r="I31" s="5">
        <f t="shared" si="2"/>
        <v>30</v>
      </c>
      <c r="J31" s="9">
        <v>15</v>
      </c>
      <c r="K31" s="38">
        <v>15</v>
      </c>
      <c r="L31" s="9">
        <v>0</v>
      </c>
      <c r="M31" s="5">
        <v>0</v>
      </c>
      <c r="N31" s="9">
        <v>15</v>
      </c>
      <c r="O31" s="5">
        <v>15</v>
      </c>
      <c r="P31" s="9">
        <v>0</v>
      </c>
      <c r="Q31" s="277">
        <v>0</v>
      </c>
      <c r="R31" s="14">
        <f t="shared" si="3"/>
        <v>30</v>
      </c>
      <c r="S31" s="14">
        <f t="shared" si="3"/>
        <v>30</v>
      </c>
      <c r="T31" s="14"/>
      <c r="U31" s="38"/>
      <c r="V31" s="277"/>
      <c r="W31" s="5">
        <f t="shared" si="6"/>
        <v>100</v>
      </c>
      <c r="X31" s="5">
        <f t="shared" si="7"/>
        <v>0</v>
      </c>
    </row>
    <row r="32" spans="1:24" ht="42" customHeight="1" x14ac:dyDescent="0.2">
      <c r="A32" s="9">
        <v>15</v>
      </c>
      <c r="B32" s="377" t="s">
        <v>84</v>
      </c>
      <c r="C32" s="389"/>
      <c r="D32" s="18" t="s">
        <v>70</v>
      </c>
      <c r="E32" s="18">
        <v>5</v>
      </c>
      <c r="F32" s="17">
        <f t="shared" si="0"/>
        <v>161890.79999999999</v>
      </c>
      <c r="G32" s="17">
        <f t="shared" si="1"/>
        <v>161890.79999999999</v>
      </c>
      <c r="H32" s="14">
        <f t="shared" si="2"/>
        <v>30</v>
      </c>
      <c r="I32" s="5">
        <f t="shared" si="2"/>
        <v>30</v>
      </c>
      <c r="J32" s="9">
        <v>10</v>
      </c>
      <c r="K32" s="38">
        <v>10</v>
      </c>
      <c r="L32" s="9">
        <v>10</v>
      </c>
      <c r="M32" s="5">
        <v>10</v>
      </c>
      <c r="N32" s="9">
        <v>10</v>
      </c>
      <c r="O32" s="5">
        <v>10</v>
      </c>
      <c r="P32" s="9">
        <v>0</v>
      </c>
      <c r="Q32" s="277">
        <v>0</v>
      </c>
      <c r="R32" s="14">
        <f t="shared" si="3"/>
        <v>30</v>
      </c>
      <c r="S32" s="14">
        <f t="shared" si="3"/>
        <v>30</v>
      </c>
      <c r="T32" s="14"/>
      <c r="U32" s="38"/>
      <c r="V32" s="277"/>
      <c r="W32" s="5">
        <f t="shared" si="6"/>
        <v>100</v>
      </c>
      <c r="X32" s="5">
        <f t="shared" si="7"/>
        <v>0</v>
      </c>
    </row>
    <row r="33" spans="1:26" ht="42" customHeight="1" x14ac:dyDescent="0.2">
      <c r="A33" s="9">
        <v>16</v>
      </c>
      <c r="B33" s="390" t="s">
        <v>85</v>
      </c>
      <c r="C33" s="390"/>
      <c r="D33" s="18" t="s">
        <v>86</v>
      </c>
      <c r="E33" s="18">
        <v>5</v>
      </c>
      <c r="F33" s="17">
        <f t="shared" si="0"/>
        <v>161890.79999999999</v>
      </c>
      <c r="G33" s="17">
        <f t="shared" si="1"/>
        <v>161890.79999999999</v>
      </c>
      <c r="H33" s="14">
        <f t="shared" si="2"/>
        <v>4</v>
      </c>
      <c r="I33" s="5">
        <f t="shared" si="2"/>
        <v>3</v>
      </c>
      <c r="J33" s="9">
        <v>1</v>
      </c>
      <c r="K33" s="38">
        <v>1</v>
      </c>
      <c r="L33" s="9">
        <v>1</v>
      </c>
      <c r="M33" s="5">
        <v>1</v>
      </c>
      <c r="N33" s="9">
        <v>1</v>
      </c>
      <c r="O33" s="5">
        <v>1</v>
      </c>
      <c r="P33" s="9">
        <v>1</v>
      </c>
      <c r="Q33" s="277">
        <v>0</v>
      </c>
      <c r="R33" s="14">
        <f t="shared" si="3"/>
        <v>4</v>
      </c>
      <c r="S33" s="14">
        <f t="shared" si="3"/>
        <v>3</v>
      </c>
      <c r="T33" s="14"/>
      <c r="U33" s="38"/>
      <c r="V33" s="277">
        <f t="shared" si="5"/>
        <v>0</v>
      </c>
      <c r="W33" s="5">
        <f t="shared" si="6"/>
        <v>100</v>
      </c>
      <c r="X33" s="5">
        <f t="shared" si="7"/>
        <v>0</v>
      </c>
    </row>
    <row r="34" spans="1:26" ht="42" customHeight="1" x14ac:dyDescent="0.2">
      <c r="A34" s="9">
        <v>17</v>
      </c>
      <c r="B34" s="377" t="s">
        <v>87</v>
      </c>
      <c r="C34" s="378"/>
      <c r="D34" s="18" t="s">
        <v>86</v>
      </c>
      <c r="E34" s="18">
        <v>5</v>
      </c>
      <c r="F34" s="17">
        <f t="shared" si="0"/>
        <v>161890.79999999999</v>
      </c>
      <c r="G34" s="17">
        <f t="shared" si="1"/>
        <v>161890.79999999999</v>
      </c>
      <c r="H34" s="14">
        <f t="shared" si="2"/>
        <v>4</v>
      </c>
      <c r="I34" s="5">
        <f t="shared" si="2"/>
        <v>4</v>
      </c>
      <c r="J34" s="9">
        <v>1</v>
      </c>
      <c r="K34" s="38">
        <v>1</v>
      </c>
      <c r="L34" s="9">
        <v>1</v>
      </c>
      <c r="M34" s="5">
        <v>1</v>
      </c>
      <c r="N34" s="9">
        <v>1</v>
      </c>
      <c r="O34" s="5">
        <v>1</v>
      </c>
      <c r="P34" s="9">
        <v>1</v>
      </c>
      <c r="Q34" s="277">
        <v>1</v>
      </c>
      <c r="R34" s="14">
        <f t="shared" si="3"/>
        <v>4</v>
      </c>
      <c r="S34" s="14">
        <f t="shared" si="3"/>
        <v>4</v>
      </c>
      <c r="T34" s="14">
        <f>S34-R34</f>
        <v>0</v>
      </c>
      <c r="U34" s="38"/>
      <c r="V34" s="277">
        <f t="shared" si="5"/>
        <v>100</v>
      </c>
      <c r="W34" s="5">
        <f t="shared" si="6"/>
        <v>100</v>
      </c>
      <c r="X34" s="5">
        <f t="shared" si="7"/>
        <v>100</v>
      </c>
    </row>
    <row r="35" spans="1:26" ht="42" customHeight="1" x14ac:dyDescent="0.2">
      <c r="A35" s="9">
        <v>18</v>
      </c>
      <c r="B35" s="390" t="s">
        <v>88</v>
      </c>
      <c r="C35" s="390"/>
      <c r="D35" s="18" t="s">
        <v>86</v>
      </c>
      <c r="E35" s="18">
        <v>5</v>
      </c>
      <c r="F35" s="17">
        <f t="shared" si="0"/>
        <v>161890.79999999999</v>
      </c>
      <c r="G35" s="17">
        <f t="shared" si="1"/>
        <v>161890.79999999999</v>
      </c>
      <c r="H35" s="14">
        <f t="shared" si="2"/>
        <v>4</v>
      </c>
      <c r="I35" s="5">
        <f t="shared" si="2"/>
        <v>4</v>
      </c>
      <c r="J35" s="9">
        <v>1</v>
      </c>
      <c r="K35" s="38">
        <v>1</v>
      </c>
      <c r="L35" s="9">
        <v>1</v>
      </c>
      <c r="M35" s="5">
        <v>1</v>
      </c>
      <c r="N35" s="9">
        <v>1</v>
      </c>
      <c r="O35" s="5">
        <v>1</v>
      </c>
      <c r="P35" s="9">
        <v>1</v>
      </c>
      <c r="Q35" s="277">
        <v>1</v>
      </c>
      <c r="R35" s="14">
        <f>J35+L35+N35+P35</f>
        <v>4</v>
      </c>
      <c r="S35" s="14">
        <f>K35+M35+O35+Q35</f>
        <v>4</v>
      </c>
      <c r="T35" s="14">
        <f>S35-R35</f>
        <v>0</v>
      </c>
      <c r="U35" s="38"/>
      <c r="V35" s="277">
        <f t="shared" si="5"/>
        <v>100</v>
      </c>
      <c r="W35" s="5">
        <f t="shared" si="6"/>
        <v>100</v>
      </c>
      <c r="X35" s="5">
        <f t="shared" si="7"/>
        <v>100</v>
      </c>
    </row>
    <row r="36" spans="1:26" s="1" customFormat="1" ht="36.75" customHeight="1" x14ac:dyDescent="0.2">
      <c r="A36" s="391" t="s">
        <v>24</v>
      </c>
      <c r="B36" s="391"/>
      <c r="C36" s="391"/>
      <c r="D36" s="18"/>
      <c r="E36" s="18">
        <f>SUM(E18:E35)</f>
        <v>100</v>
      </c>
      <c r="F36" s="19">
        <f>SEGUIMIENTO!D22</f>
        <v>3237816</v>
      </c>
      <c r="G36" s="19">
        <f>SEGUIMIENTO!E22</f>
        <v>3237816</v>
      </c>
      <c r="H36" s="14">
        <f t="shared" si="2"/>
        <v>630</v>
      </c>
      <c r="I36" s="5">
        <f t="shared" si="2"/>
        <v>629</v>
      </c>
      <c r="J36" s="18">
        <f t="shared" ref="J36:Q36" si="8">SUM(J18:J35)</f>
        <v>185</v>
      </c>
      <c r="K36" s="18">
        <f t="shared" si="8"/>
        <v>185</v>
      </c>
      <c r="L36" s="18">
        <f t="shared" si="8"/>
        <v>170</v>
      </c>
      <c r="M36" s="18">
        <f t="shared" si="8"/>
        <v>170</v>
      </c>
      <c r="N36" s="18">
        <f t="shared" si="8"/>
        <v>165</v>
      </c>
      <c r="O36" s="18">
        <f t="shared" si="8"/>
        <v>165</v>
      </c>
      <c r="P36" s="18">
        <f t="shared" si="8"/>
        <v>110</v>
      </c>
      <c r="Q36" s="18">
        <f t="shared" si="8"/>
        <v>109</v>
      </c>
      <c r="R36" s="14">
        <f>J36+L36+N36+P36</f>
        <v>630</v>
      </c>
      <c r="S36" s="14">
        <f>K36+M36+O36+Q36</f>
        <v>629</v>
      </c>
      <c r="T36" s="14">
        <f>S36-R36</f>
        <v>-1</v>
      </c>
      <c r="U36" s="9"/>
      <c r="V36" s="277">
        <f t="shared" si="5"/>
        <v>99.090909090909093</v>
      </c>
      <c r="W36" s="5">
        <f>G36/F36*100</f>
        <v>100</v>
      </c>
      <c r="X36" s="5">
        <f>V36/W36*100</f>
        <v>99.090909090909093</v>
      </c>
    </row>
    <row r="37" spans="1:26" s="6" customFormat="1" ht="14.25" customHeight="1" x14ac:dyDescent="0.2">
      <c r="F37" s="10"/>
    </row>
    <row r="38" spans="1:26" s="6" customFormat="1" ht="14.25" customHeight="1" x14ac:dyDescent="0.2">
      <c r="B38" s="11" t="s">
        <v>25</v>
      </c>
      <c r="F38" s="10"/>
      <c r="H38" s="6" t="s">
        <v>26</v>
      </c>
    </row>
    <row r="41" spans="1:26" x14ac:dyDescent="0.2">
      <c r="C41" s="6"/>
      <c r="D41" s="6"/>
      <c r="E41" s="6"/>
      <c r="F41" s="6"/>
      <c r="G41" s="6"/>
      <c r="H41" s="6"/>
      <c r="I41" s="6"/>
      <c r="J41" s="6"/>
      <c r="K41" s="6"/>
      <c r="L41" s="6"/>
      <c r="M41" s="6"/>
      <c r="N41" s="6"/>
      <c r="O41" s="6"/>
      <c r="P41" s="6"/>
      <c r="Q41" s="6"/>
      <c r="U41" s="392"/>
      <c r="V41" s="392"/>
      <c r="W41" s="6"/>
      <c r="X41" s="6"/>
      <c r="Y41" s="6"/>
      <c r="Z41" s="6"/>
    </row>
    <row r="42" spans="1:26" x14ac:dyDescent="0.2">
      <c r="C42" s="388" t="s">
        <v>89</v>
      </c>
      <c r="D42" s="388"/>
      <c r="E42" s="388"/>
      <c r="F42" s="6"/>
      <c r="G42" s="6"/>
      <c r="H42" s="6"/>
      <c r="I42" s="6"/>
      <c r="J42" s="387" t="s">
        <v>90</v>
      </c>
      <c r="K42" s="387"/>
      <c r="L42" s="387"/>
      <c r="M42" s="387"/>
      <c r="N42" s="387"/>
      <c r="O42" s="387"/>
      <c r="P42" s="387"/>
      <c r="Q42" s="387"/>
      <c r="R42" s="387"/>
      <c r="S42" s="387"/>
      <c r="T42" s="387"/>
      <c r="U42" s="387"/>
      <c r="V42" s="387"/>
      <c r="W42" s="387"/>
      <c r="X42" s="387"/>
      <c r="Y42" s="11"/>
      <c r="Z42" s="11"/>
    </row>
    <row r="43" spans="1:26" x14ac:dyDescent="0.2">
      <c r="C43" s="387" t="s">
        <v>53</v>
      </c>
      <c r="D43" s="387"/>
      <c r="E43" s="387"/>
      <c r="F43" s="6"/>
      <c r="G43" s="6"/>
      <c r="H43" s="6"/>
      <c r="I43" s="6"/>
      <c r="J43" s="387" t="s">
        <v>91</v>
      </c>
      <c r="K43" s="387"/>
      <c r="L43" s="387"/>
      <c r="M43" s="387"/>
      <c r="N43" s="387"/>
      <c r="O43" s="387"/>
      <c r="P43" s="387"/>
      <c r="Q43" s="387"/>
      <c r="R43" s="387"/>
      <c r="S43" s="387"/>
      <c r="T43" s="387"/>
      <c r="U43" s="387"/>
      <c r="V43" s="387"/>
      <c r="W43" s="387"/>
      <c r="X43" s="387"/>
      <c r="Y43" s="11"/>
      <c r="Z43" s="11"/>
    </row>
    <row r="44" spans="1:26" x14ac:dyDescent="0.2">
      <c r="R44" s="1"/>
      <c r="S44" s="1"/>
      <c r="T44" s="1"/>
      <c r="U44" s="1"/>
    </row>
    <row r="45" spans="1:26" x14ac:dyDescent="0.2">
      <c r="R45" s="1"/>
      <c r="S45" s="1"/>
      <c r="T45" s="1"/>
      <c r="U45" s="1"/>
    </row>
    <row r="46" spans="1:26" x14ac:dyDescent="0.2">
      <c r="R46" s="1"/>
      <c r="S46" s="1"/>
      <c r="T46" s="1"/>
      <c r="U46" s="1"/>
    </row>
    <row r="47" spans="1:26" x14ac:dyDescent="0.2">
      <c r="R47" s="1"/>
      <c r="S47" s="1"/>
      <c r="T47" s="1"/>
      <c r="U47" s="1"/>
    </row>
    <row r="48" spans="1:26" x14ac:dyDescent="0.2">
      <c r="R48" s="1"/>
      <c r="S48" s="1"/>
      <c r="T48" s="1"/>
      <c r="U48" s="1"/>
    </row>
    <row r="49" spans="18:21" x14ac:dyDescent="0.2">
      <c r="R49" s="1"/>
      <c r="S49" s="1"/>
      <c r="T49" s="1"/>
      <c r="U49" s="1"/>
    </row>
  </sheetData>
  <mergeCells count="50">
    <mergeCell ref="A1:X1"/>
    <mergeCell ref="A2:X2"/>
    <mergeCell ref="A3:X3"/>
    <mergeCell ref="A4:X4"/>
    <mergeCell ref="A5:X5"/>
    <mergeCell ref="A6:X6"/>
    <mergeCell ref="A8:B8"/>
    <mergeCell ref="A9:B9"/>
    <mergeCell ref="A10:B10"/>
    <mergeCell ref="A11:B11"/>
    <mergeCell ref="A12:B12"/>
    <mergeCell ref="A13:X13"/>
    <mergeCell ref="A14:X14"/>
    <mergeCell ref="A16:C16"/>
    <mergeCell ref="D16:D17"/>
    <mergeCell ref="E16:E17"/>
    <mergeCell ref="F16:G16"/>
    <mergeCell ref="H16:I16"/>
    <mergeCell ref="J16:K16"/>
    <mergeCell ref="L16:M16"/>
    <mergeCell ref="N16:O16"/>
    <mergeCell ref="P16:Q16"/>
    <mergeCell ref="R16:T16"/>
    <mergeCell ref="U16:U17"/>
    <mergeCell ref="V16:X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C42:E42"/>
    <mergeCell ref="J42:X42"/>
    <mergeCell ref="C43:E43"/>
    <mergeCell ref="J43:X43"/>
    <mergeCell ref="B32:C32"/>
    <mergeCell ref="B33:C33"/>
    <mergeCell ref="B34:C34"/>
    <mergeCell ref="B35:C35"/>
    <mergeCell ref="A36:C36"/>
    <mergeCell ref="U41:V4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topLeftCell="A2" workbookViewId="0">
      <selection activeCell="I32" sqref="I32:W32"/>
    </sheetView>
  </sheetViews>
  <sheetFormatPr baseColWidth="10" defaultRowHeight="12.75" x14ac:dyDescent="0.2"/>
  <cols>
    <col min="1" max="1" width="5.42578125" style="36" customWidth="1"/>
    <col min="2" max="2" width="12" style="36" customWidth="1"/>
    <col min="3" max="3" width="38" style="36" customWidth="1"/>
    <col min="4" max="4" width="11.42578125" style="36"/>
    <col min="5" max="5" width="11.7109375" style="36" customWidth="1"/>
    <col min="6" max="6" width="13.28515625" style="36" customWidth="1"/>
    <col min="7" max="7" width="12.42578125" style="36" bestFit="1" customWidth="1"/>
    <col min="8" max="15" width="9.28515625" style="36" hidden="1" customWidth="1"/>
    <col min="16" max="20" width="9.28515625" style="36" customWidth="1"/>
    <col min="21" max="21" width="22.285156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368</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row>
    <row r="8" spans="1:24" x14ac:dyDescent="0.2">
      <c r="A8" s="11" t="s">
        <v>36</v>
      </c>
      <c r="B8" s="6"/>
      <c r="C8" s="11" t="s">
        <v>369</v>
      </c>
      <c r="D8" s="1"/>
      <c r="E8" s="1"/>
      <c r="F8" s="1"/>
      <c r="G8" s="1"/>
      <c r="H8" s="1"/>
      <c r="I8" s="1"/>
      <c r="J8" s="1"/>
      <c r="K8" s="1"/>
      <c r="L8" s="1"/>
      <c r="M8" s="1"/>
      <c r="N8" s="1"/>
      <c r="O8" s="1"/>
      <c r="P8" s="1"/>
      <c r="Q8" s="1"/>
    </row>
    <row r="9" spans="1:24" x14ac:dyDescent="0.2">
      <c r="A9" s="27" t="s">
        <v>0</v>
      </c>
      <c r="B9" s="30"/>
      <c r="C9" s="27" t="s">
        <v>226</v>
      </c>
      <c r="D9" s="1"/>
      <c r="E9" s="1"/>
      <c r="F9" s="1"/>
      <c r="G9" s="1"/>
      <c r="H9" s="1"/>
      <c r="I9" s="1"/>
      <c r="J9" s="1"/>
      <c r="K9" s="1"/>
      <c r="L9" s="6"/>
      <c r="M9" s="6"/>
      <c r="N9" s="6"/>
      <c r="O9" s="6"/>
      <c r="P9" s="6"/>
      <c r="Q9" s="6"/>
    </row>
    <row r="10" spans="1:24" x14ac:dyDescent="0.2">
      <c r="A10" s="27" t="s">
        <v>60</v>
      </c>
      <c r="B10" s="31"/>
      <c r="C10" s="27" t="s">
        <v>370</v>
      </c>
      <c r="D10" s="1"/>
      <c r="E10" s="1"/>
      <c r="F10" s="1"/>
      <c r="G10" s="1"/>
      <c r="H10" s="1"/>
      <c r="I10" s="1"/>
      <c r="J10" s="1"/>
      <c r="K10" s="1"/>
      <c r="L10" s="6"/>
      <c r="M10" s="6"/>
      <c r="N10" s="6"/>
      <c r="O10" s="6"/>
      <c r="P10" s="6"/>
      <c r="Q10" s="6"/>
    </row>
    <row r="11" spans="1:24" x14ac:dyDescent="0.2">
      <c r="A11" s="27" t="s">
        <v>6</v>
      </c>
      <c r="B11" s="31"/>
      <c r="C11" s="27" t="s">
        <v>371</v>
      </c>
      <c r="D11" s="1"/>
      <c r="E11" s="1"/>
      <c r="F11" s="1"/>
      <c r="G11" s="1"/>
      <c r="H11" s="1"/>
      <c r="I11" s="1"/>
      <c r="J11" s="1"/>
      <c r="K11" s="1"/>
      <c r="L11" s="6"/>
      <c r="M11" s="6"/>
      <c r="N11" s="6"/>
      <c r="O11" s="6"/>
      <c r="P11" s="6"/>
      <c r="Q11" s="6"/>
    </row>
    <row r="12" spans="1:24" x14ac:dyDescent="0.2">
      <c r="A12" s="27" t="s">
        <v>38</v>
      </c>
      <c r="B12" s="31"/>
      <c r="C12" s="27" t="s">
        <v>372</v>
      </c>
      <c r="D12" s="1"/>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c r="X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104"/>
      <c r="W14" s="104"/>
      <c r="X14" s="104"/>
    </row>
    <row r="15" spans="1:24" ht="26.25" customHeight="1" x14ac:dyDescent="0.2">
      <c r="A15" s="383" t="s">
        <v>373</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50.25" customHeight="1" x14ac:dyDescent="0.2">
      <c r="A19" s="9">
        <v>1</v>
      </c>
      <c r="B19" s="377" t="s">
        <v>374</v>
      </c>
      <c r="C19" s="378"/>
      <c r="D19" s="18" t="s">
        <v>375</v>
      </c>
      <c r="E19" s="90">
        <v>0.2</v>
      </c>
      <c r="F19" s="17">
        <f t="shared" ref="F19:F24" si="0">$F$25*E19</f>
        <v>625328</v>
      </c>
      <c r="G19" s="17">
        <f t="shared" ref="G19:G24" si="1">$G$25*E19</f>
        <v>625328</v>
      </c>
      <c r="H19" s="14">
        <f>J19+L19+N19+P19</f>
        <v>140</v>
      </c>
      <c r="I19" s="14">
        <f>K19+M19+O19+Q19</f>
        <v>82</v>
      </c>
      <c r="J19" s="9">
        <v>20</v>
      </c>
      <c r="K19" s="38">
        <v>8</v>
      </c>
      <c r="L19" s="9">
        <v>20</v>
      </c>
      <c r="M19" s="5">
        <v>13</v>
      </c>
      <c r="N19" s="9">
        <v>50</v>
      </c>
      <c r="O19" s="5">
        <v>11</v>
      </c>
      <c r="P19" s="9">
        <v>50</v>
      </c>
      <c r="Q19" s="5">
        <v>50</v>
      </c>
      <c r="R19" s="119">
        <f t="shared" ref="R19:R24" si="2">J19+L19+N19+P19</f>
        <v>140</v>
      </c>
      <c r="S19" s="119">
        <v>0</v>
      </c>
      <c r="T19" s="119">
        <f>S19-R19</f>
        <v>-140</v>
      </c>
      <c r="U19" s="25"/>
      <c r="V19" s="5">
        <f>Q19/P19*100</f>
        <v>100</v>
      </c>
      <c r="W19" s="5">
        <f t="shared" ref="W19:W25" si="3">G19/F19*100</f>
        <v>100</v>
      </c>
      <c r="X19" s="5">
        <f t="shared" ref="X19:X25" si="4">V19/W19*100</f>
        <v>100</v>
      </c>
    </row>
    <row r="20" spans="1:24" ht="50.25" customHeight="1" x14ac:dyDescent="0.2">
      <c r="A20" s="9">
        <v>2</v>
      </c>
      <c r="B20" s="377" t="s">
        <v>376</v>
      </c>
      <c r="C20" s="378"/>
      <c r="D20" s="18" t="s">
        <v>377</v>
      </c>
      <c r="E20" s="90">
        <v>0.2</v>
      </c>
      <c r="F20" s="17">
        <f t="shared" si="0"/>
        <v>625328</v>
      </c>
      <c r="G20" s="17">
        <f t="shared" si="1"/>
        <v>625328</v>
      </c>
      <c r="H20" s="14">
        <f t="shared" ref="H20:I24" si="5">J20+L20+N20+P20</f>
        <v>120</v>
      </c>
      <c r="I20" s="14">
        <f t="shared" si="5"/>
        <v>32</v>
      </c>
      <c r="J20" s="9">
        <v>10</v>
      </c>
      <c r="K20" s="38">
        <v>4</v>
      </c>
      <c r="L20" s="9">
        <v>10</v>
      </c>
      <c r="M20" s="5">
        <v>8</v>
      </c>
      <c r="N20" s="9">
        <v>50</v>
      </c>
      <c r="O20" s="5">
        <v>5</v>
      </c>
      <c r="P20" s="9">
        <v>50</v>
      </c>
      <c r="Q20" s="5">
        <v>15</v>
      </c>
      <c r="R20" s="119">
        <f t="shared" si="2"/>
        <v>120</v>
      </c>
      <c r="S20" s="119">
        <v>0</v>
      </c>
      <c r="T20" s="119">
        <f t="shared" ref="T20:T25" si="6">S20-R20</f>
        <v>-120</v>
      </c>
      <c r="U20" s="22"/>
      <c r="V20" s="277">
        <f t="shared" ref="V20:V25" si="7">Q20/P20*100</f>
        <v>30</v>
      </c>
      <c r="W20" s="5">
        <f t="shared" si="3"/>
        <v>100</v>
      </c>
      <c r="X20" s="5">
        <f t="shared" si="4"/>
        <v>30</v>
      </c>
    </row>
    <row r="21" spans="1:24" ht="50.25" customHeight="1" x14ac:dyDescent="0.2">
      <c r="A21" s="9">
        <v>3</v>
      </c>
      <c r="B21" s="424" t="s">
        <v>378</v>
      </c>
      <c r="C21" s="425"/>
      <c r="D21" s="18" t="s">
        <v>235</v>
      </c>
      <c r="E21" s="90">
        <v>0.2</v>
      </c>
      <c r="F21" s="17">
        <f t="shared" si="0"/>
        <v>625328</v>
      </c>
      <c r="G21" s="17">
        <f t="shared" si="1"/>
        <v>625328</v>
      </c>
      <c r="H21" s="14">
        <f t="shared" si="5"/>
        <v>12</v>
      </c>
      <c r="I21" s="14">
        <f t="shared" si="5"/>
        <v>12</v>
      </c>
      <c r="J21" s="9">
        <v>3</v>
      </c>
      <c r="K21" s="38">
        <v>3</v>
      </c>
      <c r="L21" s="9">
        <v>3</v>
      </c>
      <c r="M21" s="5">
        <v>3</v>
      </c>
      <c r="N21" s="9">
        <v>3</v>
      </c>
      <c r="O21" s="5">
        <v>3</v>
      </c>
      <c r="P21" s="9">
        <v>3</v>
      </c>
      <c r="Q21" s="5">
        <v>3</v>
      </c>
      <c r="R21" s="119">
        <f t="shared" si="2"/>
        <v>12</v>
      </c>
      <c r="S21" s="119">
        <v>0</v>
      </c>
      <c r="T21" s="119">
        <f t="shared" si="6"/>
        <v>-12</v>
      </c>
      <c r="U21" s="25"/>
      <c r="V21" s="277">
        <f t="shared" si="7"/>
        <v>100</v>
      </c>
      <c r="W21" s="5">
        <f t="shared" si="3"/>
        <v>100</v>
      </c>
      <c r="X21" s="5">
        <f t="shared" si="4"/>
        <v>100</v>
      </c>
    </row>
    <row r="22" spans="1:24" ht="50.25" customHeight="1" x14ac:dyDescent="0.2">
      <c r="A22" s="9">
        <v>4</v>
      </c>
      <c r="B22" s="424" t="s">
        <v>379</v>
      </c>
      <c r="C22" s="425"/>
      <c r="D22" s="18" t="s">
        <v>140</v>
      </c>
      <c r="E22" s="90">
        <v>0.1</v>
      </c>
      <c r="F22" s="17">
        <f t="shared" si="0"/>
        <v>312664</v>
      </c>
      <c r="G22" s="17">
        <f t="shared" si="1"/>
        <v>312664</v>
      </c>
      <c r="H22" s="14">
        <f t="shared" si="5"/>
        <v>60</v>
      </c>
      <c r="I22" s="14">
        <f t="shared" si="5"/>
        <v>5</v>
      </c>
      <c r="J22" s="9">
        <v>5</v>
      </c>
      <c r="K22" s="38">
        <v>0</v>
      </c>
      <c r="L22" s="9">
        <v>5</v>
      </c>
      <c r="M22" s="5">
        <v>2</v>
      </c>
      <c r="N22" s="9">
        <v>25</v>
      </c>
      <c r="O22" s="5">
        <v>2</v>
      </c>
      <c r="P22" s="9">
        <v>25</v>
      </c>
      <c r="Q22" s="5">
        <v>1</v>
      </c>
      <c r="R22" s="119"/>
      <c r="S22" s="119"/>
      <c r="T22" s="119"/>
      <c r="U22" s="25"/>
      <c r="V22" s="277">
        <f t="shared" si="7"/>
        <v>4</v>
      </c>
      <c r="W22" s="5">
        <f t="shared" si="3"/>
        <v>100</v>
      </c>
      <c r="X22" s="5">
        <f t="shared" si="4"/>
        <v>4</v>
      </c>
    </row>
    <row r="23" spans="1:24" ht="50.25" customHeight="1" x14ac:dyDescent="0.2">
      <c r="A23" s="9">
        <v>5</v>
      </c>
      <c r="B23" s="424" t="s">
        <v>380</v>
      </c>
      <c r="C23" s="425"/>
      <c r="D23" s="18" t="s">
        <v>140</v>
      </c>
      <c r="E23" s="90">
        <v>0.1</v>
      </c>
      <c r="F23" s="17">
        <f t="shared" si="0"/>
        <v>312664</v>
      </c>
      <c r="G23" s="17">
        <f t="shared" si="1"/>
        <v>312664</v>
      </c>
      <c r="H23" s="14">
        <f t="shared" si="5"/>
        <v>60</v>
      </c>
      <c r="I23" s="14">
        <f t="shared" si="5"/>
        <v>27</v>
      </c>
      <c r="J23" s="9">
        <v>5</v>
      </c>
      <c r="K23" s="38">
        <v>4</v>
      </c>
      <c r="L23" s="9">
        <v>5</v>
      </c>
      <c r="M23" s="5">
        <v>6</v>
      </c>
      <c r="N23" s="9">
        <v>25</v>
      </c>
      <c r="O23" s="5">
        <v>3</v>
      </c>
      <c r="P23" s="9">
        <v>25</v>
      </c>
      <c r="Q23" s="5">
        <v>14</v>
      </c>
      <c r="R23" s="119">
        <f t="shared" si="2"/>
        <v>60</v>
      </c>
      <c r="S23" s="119">
        <v>0</v>
      </c>
      <c r="T23" s="119">
        <f t="shared" si="6"/>
        <v>-60</v>
      </c>
      <c r="U23" s="25"/>
      <c r="V23" s="277">
        <f t="shared" si="7"/>
        <v>56.000000000000007</v>
      </c>
      <c r="W23" s="5">
        <f t="shared" si="3"/>
        <v>100</v>
      </c>
      <c r="X23" s="5">
        <f t="shared" si="4"/>
        <v>56.000000000000007</v>
      </c>
    </row>
    <row r="24" spans="1:24" ht="50.25" customHeight="1" x14ac:dyDescent="0.2">
      <c r="A24" s="9">
        <v>6</v>
      </c>
      <c r="B24" s="424" t="s">
        <v>381</v>
      </c>
      <c r="C24" s="425"/>
      <c r="D24" s="18" t="s">
        <v>44</v>
      </c>
      <c r="E24" s="90">
        <v>0.2</v>
      </c>
      <c r="F24" s="17">
        <f t="shared" si="0"/>
        <v>625328</v>
      </c>
      <c r="G24" s="17">
        <f t="shared" si="1"/>
        <v>625328</v>
      </c>
      <c r="H24" s="14">
        <f t="shared" si="5"/>
        <v>12</v>
      </c>
      <c r="I24" s="14">
        <f t="shared" si="5"/>
        <v>12</v>
      </c>
      <c r="J24" s="9">
        <v>3</v>
      </c>
      <c r="K24" s="38">
        <v>3</v>
      </c>
      <c r="L24" s="9">
        <v>3</v>
      </c>
      <c r="M24" s="5">
        <v>3</v>
      </c>
      <c r="N24" s="9">
        <v>3</v>
      </c>
      <c r="O24" s="5">
        <v>3</v>
      </c>
      <c r="P24" s="9">
        <v>3</v>
      </c>
      <c r="Q24" s="5">
        <v>3</v>
      </c>
      <c r="R24" s="119">
        <f t="shared" si="2"/>
        <v>12</v>
      </c>
      <c r="S24" s="119">
        <v>0</v>
      </c>
      <c r="T24" s="119">
        <f t="shared" si="6"/>
        <v>-12</v>
      </c>
      <c r="U24" s="25"/>
      <c r="V24" s="277">
        <f t="shared" si="7"/>
        <v>100</v>
      </c>
      <c r="W24" s="5">
        <f t="shared" si="3"/>
        <v>100</v>
      </c>
      <c r="X24" s="5">
        <f t="shared" si="4"/>
        <v>100</v>
      </c>
    </row>
    <row r="25" spans="1:24" s="1" customFormat="1" ht="36.75" customHeight="1" x14ac:dyDescent="0.2">
      <c r="A25" s="370" t="s">
        <v>24</v>
      </c>
      <c r="B25" s="371"/>
      <c r="C25" s="372"/>
      <c r="D25" s="18"/>
      <c r="E25" s="90">
        <f>SUM(E19:E24)</f>
        <v>1</v>
      </c>
      <c r="F25" s="19">
        <f>SEGUIMIENTO!D64</f>
        <v>3126640</v>
      </c>
      <c r="G25" s="19">
        <f>SEGUIMIENTO!E64</f>
        <v>3126640</v>
      </c>
      <c r="H25" s="18">
        <f t="shared" ref="H25:Q25" si="8">SUM(H19:H24)</f>
        <v>404</v>
      </c>
      <c r="I25" s="18">
        <f t="shared" si="8"/>
        <v>170</v>
      </c>
      <c r="J25" s="18">
        <f t="shared" si="8"/>
        <v>46</v>
      </c>
      <c r="K25" s="18">
        <f t="shared" si="8"/>
        <v>22</v>
      </c>
      <c r="L25" s="18">
        <f t="shared" si="8"/>
        <v>46</v>
      </c>
      <c r="M25" s="18">
        <f t="shared" si="8"/>
        <v>35</v>
      </c>
      <c r="N25" s="18">
        <f t="shared" si="8"/>
        <v>156</v>
      </c>
      <c r="O25" s="18">
        <f t="shared" si="8"/>
        <v>27</v>
      </c>
      <c r="P25" s="18">
        <f t="shared" si="8"/>
        <v>156</v>
      </c>
      <c r="Q25" s="18">
        <f t="shared" si="8"/>
        <v>86</v>
      </c>
      <c r="R25" s="14">
        <f>J25+L25+N25+P25</f>
        <v>404</v>
      </c>
      <c r="S25" s="14">
        <f>K25+M25+O25+Q25</f>
        <v>170</v>
      </c>
      <c r="T25" s="14">
        <f t="shared" si="6"/>
        <v>-234</v>
      </c>
      <c r="U25" s="14"/>
      <c r="V25" s="277">
        <f t="shared" si="7"/>
        <v>55.128205128205131</v>
      </c>
      <c r="W25" s="5">
        <f t="shared" si="3"/>
        <v>100</v>
      </c>
      <c r="X25" s="5">
        <f t="shared" si="4"/>
        <v>55.128205128205131</v>
      </c>
    </row>
    <row r="26" spans="1:24" s="6" customFormat="1" ht="14.25" customHeight="1" x14ac:dyDescent="0.2">
      <c r="E26" s="122"/>
      <c r="F26" s="10"/>
    </row>
    <row r="27" spans="1:24" s="6" customFormat="1" ht="14.25" customHeight="1" x14ac:dyDescent="0.2">
      <c r="B27" s="11" t="s">
        <v>25</v>
      </c>
      <c r="F27" s="10"/>
      <c r="H27" s="6" t="s">
        <v>26</v>
      </c>
    </row>
    <row r="28" spans="1:24" x14ac:dyDescent="0.2">
      <c r="J28" s="94"/>
      <c r="K28" s="94"/>
      <c r="L28" s="94"/>
      <c r="M28" s="94"/>
      <c r="N28" s="94"/>
      <c r="O28" s="94"/>
      <c r="P28" s="94"/>
    </row>
    <row r="29" spans="1:24" x14ac:dyDescent="0.2">
      <c r="J29" s="94"/>
      <c r="K29" s="94"/>
      <c r="L29" s="94"/>
      <c r="M29" s="94"/>
      <c r="N29" s="94"/>
      <c r="O29" s="94"/>
      <c r="P29" s="94"/>
    </row>
    <row r="30" spans="1:24" x14ac:dyDescent="0.2">
      <c r="B30" s="6"/>
      <c r="C30" s="6"/>
      <c r="D30" s="6"/>
      <c r="E30" s="6"/>
      <c r="F30" s="6"/>
      <c r="G30" s="6"/>
      <c r="H30" s="6"/>
      <c r="I30" s="6"/>
      <c r="J30" s="6"/>
      <c r="K30" s="6"/>
      <c r="L30" s="6"/>
      <c r="M30" s="6"/>
      <c r="N30" s="6"/>
      <c r="O30" s="6"/>
      <c r="P30" s="6"/>
      <c r="Q30" s="6"/>
      <c r="R30" s="6"/>
      <c r="S30" s="50"/>
      <c r="T30" s="50"/>
      <c r="U30" s="395"/>
      <c r="V30" s="395"/>
      <c r="W30" s="6"/>
    </row>
    <row r="31" spans="1:24" x14ac:dyDescent="0.2">
      <c r="B31" s="388" t="s">
        <v>54</v>
      </c>
      <c r="C31" s="388"/>
      <c r="D31" s="388"/>
      <c r="E31" s="6"/>
      <c r="F31" s="6"/>
      <c r="G31" s="6"/>
      <c r="H31" s="6"/>
      <c r="I31" s="387" t="s">
        <v>283</v>
      </c>
      <c r="J31" s="387"/>
      <c r="K31" s="387"/>
      <c r="L31" s="387"/>
      <c r="M31" s="387"/>
      <c r="N31" s="387"/>
      <c r="O31" s="387"/>
      <c r="P31" s="387"/>
      <c r="Q31" s="387"/>
      <c r="R31" s="387"/>
      <c r="S31" s="387"/>
      <c r="T31" s="387"/>
      <c r="U31" s="387"/>
      <c r="V31" s="387"/>
      <c r="W31" s="387"/>
    </row>
    <row r="32" spans="1:24" x14ac:dyDescent="0.2">
      <c r="B32" s="387" t="s">
        <v>53</v>
      </c>
      <c r="C32" s="387"/>
      <c r="D32" s="387"/>
      <c r="E32" s="6"/>
      <c r="F32" s="6"/>
      <c r="G32" s="6"/>
      <c r="H32" s="6"/>
      <c r="I32" s="387" t="s">
        <v>113</v>
      </c>
      <c r="J32" s="387"/>
      <c r="K32" s="387"/>
      <c r="L32" s="387"/>
      <c r="M32" s="387"/>
      <c r="N32" s="387"/>
      <c r="O32" s="387"/>
      <c r="P32" s="387"/>
      <c r="Q32" s="387"/>
      <c r="R32" s="387"/>
      <c r="S32" s="387"/>
      <c r="T32" s="387"/>
      <c r="U32" s="387"/>
      <c r="V32" s="387"/>
      <c r="W32" s="387"/>
    </row>
    <row r="33" spans="3:20" ht="15.75" x14ac:dyDescent="0.2">
      <c r="C33" s="123"/>
      <c r="J33" s="94"/>
      <c r="K33" s="94"/>
      <c r="L33" s="94"/>
      <c r="M33" s="94"/>
      <c r="N33" s="94"/>
      <c r="O33" s="94"/>
      <c r="P33" s="94"/>
    </row>
    <row r="34" spans="3:20" ht="15.75" x14ac:dyDescent="0.2">
      <c r="C34" s="123"/>
      <c r="J34" s="94"/>
      <c r="K34" s="94"/>
      <c r="L34" s="94"/>
      <c r="M34" s="94"/>
      <c r="N34" s="94"/>
      <c r="O34" s="94"/>
      <c r="P34" s="94"/>
    </row>
    <row r="35" spans="3:20" ht="15.75" x14ac:dyDescent="0.2">
      <c r="C35" s="123"/>
      <c r="J35" s="94"/>
      <c r="K35" s="94"/>
      <c r="L35" s="94"/>
      <c r="M35" s="94"/>
      <c r="N35" s="94"/>
      <c r="O35" s="94"/>
      <c r="P35" s="94"/>
    </row>
    <row r="36" spans="3:20" ht="15.75" x14ac:dyDescent="0.2">
      <c r="C36" s="457"/>
      <c r="D36" s="457"/>
      <c r="E36" s="457"/>
      <c r="F36" s="457"/>
      <c r="G36" s="457"/>
      <c r="H36" s="457"/>
      <c r="I36" s="457"/>
      <c r="J36" s="457"/>
      <c r="K36" s="457"/>
      <c r="L36" s="457"/>
      <c r="M36" s="457"/>
      <c r="N36" s="457"/>
      <c r="O36" s="457"/>
      <c r="P36" s="457"/>
      <c r="Q36" s="457"/>
      <c r="R36" s="457"/>
      <c r="S36" s="457"/>
      <c r="T36" s="457"/>
    </row>
    <row r="37" spans="3:20" ht="15.75" x14ac:dyDescent="0.2">
      <c r="C37" s="456"/>
      <c r="D37" s="456"/>
      <c r="E37" s="456"/>
      <c r="F37" s="456"/>
      <c r="G37" s="456"/>
      <c r="H37" s="456"/>
      <c r="I37" s="456"/>
      <c r="J37" s="456"/>
      <c r="K37" s="456"/>
      <c r="L37" s="456"/>
      <c r="M37" s="456"/>
      <c r="N37" s="456"/>
      <c r="O37" s="456"/>
      <c r="P37" s="456"/>
      <c r="Q37" s="456"/>
      <c r="R37" s="456"/>
      <c r="S37" s="456"/>
      <c r="T37" s="456"/>
    </row>
    <row r="38" spans="3:20" ht="15.75" x14ac:dyDescent="0.2">
      <c r="C38" s="124"/>
      <c r="J38" s="94"/>
      <c r="K38" s="94"/>
      <c r="L38" s="94"/>
      <c r="M38" s="94"/>
      <c r="N38" s="94"/>
      <c r="O38" s="94"/>
      <c r="P38" s="94"/>
    </row>
    <row r="39" spans="3:20" x14ac:dyDescent="0.2">
      <c r="J39" s="94"/>
      <c r="K39" s="94"/>
      <c r="L39" s="94"/>
      <c r="M39" s="94"/>
      <c r="N39" s="94"/>
      <c r="O39" s="94"/>
      <c r="P39" s="94"/>
    </row>
    <row r="40" spans="3:20" x14ac:dyDescent="0.2">
      <c r="J40" s="94"/>
      <c r="K40" s="94"/>
      <c r="L40" s="94"/>
      <c r="M40" s="94"/>
      <c r="N40" s="94"/>
      <c r="O40" s="94"/>
      <c r="P40" s="94"/>
    </row>
  </sheetData>
  <mergeCells count="35">
    <mergeCell ref="A6:X6"/>
    <mergeCell ref="A1:X1"/>
    <mergeCell ref="A2:X2"/>
    <mergeCell ref="A3:X3"/>
    <mergeCell ref="A4:X4"/>
    <mergeCell ref="A5:X5"/>
    <mergeCell ref="A14:U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19:C19"/>
    <mergeCell ref="B20:C20"/>
    <mergeCell ref="B21:C21"/>
    <mergeCell ref="B22:C22"/>
    <mergeCell ref="B23:C23"/>
    <mergeCell ref="B24:C24"/>
    <mergeCell ref="A25:C25"/>
    <mergeCell ref="C37:T37"/>
    <mergeCell ref="U30:V30"/>
    <mergeCell ref="B31:D31"/>
    <mergeCell ref="I31:W31"/>
    <mergeCell ref="B32:D32"/>
    <mergeCell ref="I32:W32"/>
    <mergeCell ref="C36:T3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topLeftCell="A6" workbookViewId="0">
      <selection activeCell="V22" sqref="V22"/>
    </sheetView>
  </sheetViews>
  <sheetFormatPr baseColWidth="10" defaultRowHeight="12.75" x14ac:dyDescent="0.2"/>
  <cols>
    <col min="1" max="1" width="5.42578125" style="36" customWidth="1"/>
    <col min="2" max="2" width="12" style="36" customWidth="1"/>
    <col min="3" max="3" width="40.7109375" style="36" customWidth="1"/>
    <col min="4" max="5" width="11.42578125" style="36"/>
    <col min="6" max="6" width="12.42578125" style="36" customWidth="1"/>
    <col min="7" max="7" width="12.42578125" style="36" bestFit="1" customWidth="1"/>
    <col min="8" max="8" width="12.140625" style="36" hidden="1" customWidth="1"/>
    <col min="9" max="9" width="10.5703125" style="36" hidden="1" customWidth="1"/>
    <col min="10" max="15" width="9.28515625" style="36" hidden="1" customWidth="1"/>
    <col min="16" max="20" width="9.28515625" style="36" customWidth="1"/>
    <col min="21" max="21" width="22.5703125" style="36" customWidth="1"/>
    <col min="22" max="22" width="8.140625" style="36" customWidth="1"/>
    <col min="23" max="23" width="7.42578125" style="36" customWidth="1"/>
    <col min="24" max="24" width="7.2851562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ht="15.75" customHeight="1"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1"/>
      <c r="B7" s="1"/>
      <c r="C7" s="1"/>
      <c r="D7" s="1"/>
      <c r="E7" s="1"/>
      <c r="F7" s="1"/>
      <c r="G7" s="1"/>
      <c r="H7" s="1"/>
      <c r="I7" s="1"/>
      <c r="J7" s="1"/>
      <c r="K7" s="1"/>
      <c r="L7" s="1"/>
      <c r="M7" s="1"/>
      <c r="N7" s="1"/>
      <c r="O7" s="1"/>
      <c r="P7" s="1"/>
      <c r="Q7" s="1"/>
    </row>
    <row r="8" spans="1:24" x14ac:dyDescent="0.2">
      <c r="A8" s="11" t="s">
        <v>36</v>
      </c>
      <c r="B8" s="6"/>
      <c r="C8" s="11" t="s">
        <v>369</v>
      </c>
      <c r="D8" s="1"/>
      <c r="E8" s="1"/>
      <c r="F8" s="1"/>
      <c r="G8" s="1"/>
      <c r="H8" s="1"/>
      <c r="I8" s="1"/>
      <c r="J8" s="1"/>
      <c r="K8" s="1"/>
      <c r="L8" s="6"/>
      <c r="M8" s="6"/>
      <c r="N8" s="6"/>
      <c r="O8" s="6"/>
      <c r="P8" s="6"/>
      <c r="Q8" s="6"/>
    </row>
    <row r="9" spans="1:24" x14ac:dyDescent="0.2">
      <c r="A9" s="27" t="s">
        <v>0</v>
      </c>
      <c r="B9" s="30"/>
      <c r="C9" s="27" t="s">
        <v>226</v>
      </c>
      <c r="D9" s="1"/>
      <c r="E9" s="1"/>
      <c r="F9" s="1"/>
      <c r="G9" s="1"/>
      <c r="H9" s="1"/>
      <c r="I9" s="1"/>
      <c r="J9" s="1"/>
      <c r="K9" s="1"/>
      <c r="L9" s="6"/>
      <c r="M9" s="6"/>
      <c r="N9" s="6"/>
      <c r="O9" s="6"/>
      <c r="P9" s="6"/>
      <c r="Q9" s="6"/>
    </row>
    <row r="10" spans="1:24" x14ac:dyDescent="0.2">
      <c r="A10" s="27" t="s">
        <v>60</v>
      </c>
      <c r="B10" s="31"/>
      <c r="C10" s="27" t="s">
        <v>370</v>
      </c>
      <c r="D10" s="1"/>
      <c r="E10" s="1"/>
      <c r="F10" s="1"/>
      <c r="G10" s="1"/>
      <c r="H10" s="1"/>
      <c r="I10" s="1"/>
      <c r="J10" s="1"/>
      <c r="K10" s="1"/>
      <c r="L10" s="6"/>
      <c r="M10" s="6"/>
      <c r="N10" s="6"/>
      <c r="O10" s="6"/>
      <c r="P10" s="6"/>
      <c r="Q10" s="6"/>
    </row>
    <row r="11" spans="1:24" x14ac:dyDescent="0.2">
      <c r="A11" s="27" t="s">
        <v>6</v>
      </c>
      <c r="B11" s="31"/>
      <c r="C11" s="27" t="s">
        <v>371</v>
      </c>
      <c r="D11" s="1"/>
      <c r="E11" s="1"/>
      <c r="F11" s="1"/>
      <c r="G11" s="1"/>
      <c r="H11" s="1"/>
      <c r="I11" s="1"/>
      <c r="J11" s="1"/>
      <c r="K11" s="1"/>
      <c r="L11" s="6"/>
      <c r="M11" s="6"/>
      <c r="N11" s="6"/>
      <c r="O11" s="6"/>
      <c r="P11" s="6"/>
      <c r="Q11" s="6"/>
    </row>
    <row r="12" spans="1:24" x14ac:dyDescent="0.2">
      <c r="A12" s="27" t="s">
        <v>38</v>
      </c>
      <c r="B12" s="31"/>
      <c r="C12" s="27" t="s">
        <v>382</v>
      </c>
      <c r="D12" s="1"/>
      <c r="E12" s="1"/>
      <c r="F12" s="1"/>
      <c r="G12" s="1"/>
      <c r="H12" s="1"/>
      <c r="I12" s="1"/>
      <c r="J12" s="1"/>
      <c r="K12" s="1"/>
      <c r="L12" s="6"/>
      <c r="M12" s="6"/>
      <c r="N12" s="6"/>
      <c r="O12" s="6"/>
      <c r="P12" s="6"/>
      <c r="Q12" s="6"/>
      <c r="R12" s="104"/>
      <c r="S12" s="104"/>
      <c r="T12" s="104"/>
      <c r="U12" s="125"/>
    </row>
    <row r="13" spans="1:24" x14ac:dyDescent="0.2">
      <c r="A13" s="27"/>
      <c r="B13" s="31"/>
      <c r="C13" s="27"/>
      <c r="D13" s="1"/>
      <c r="E13" s="1"/>
      <c r="F13" s="1"/>
      <c r="G13" s="1"/>
      <c r="H13" s="1"/>
      <c r="I13" s="1"/>
      <c r="J13" s="1"/>
      <c r="K13" s="1"/>
      <c r="L13" s="6"/>
      <c r="M13" s="6"/>
      <c r="N13" s="6"/>
      <c r="O13" s="6"/>
      <c r="P13" s="6"/>
      <c r="Q13" s="6"/>
      <c r="R13" s="104"/>
      <c r="S13" s="104"/>
      <c r="T13" s="104"/>
      <c r="U13" s="125"/>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W14" s="397"/>
      <c r="X14" s="397"/>
    </row>
    <row r="15" spans="1:24" ht="26.25" customHeight="1" x14ac:dyDescent="0.2">
      <c r="A15" s="383" t="s">
        <v>383</v>
      </c>
      <c r="B15" s="383"/>
      <c r="C15" s="383"/>
      <c r="D15" s="383"/>
      <c r="E15" s="383"/>
      <c r="F15" s="383"/>
      <c r="G15" s="383"/>
      <c r="H15" s="383"/>
      <c r="I15" s="383"/>
      <c r="J15" s="383"/>
      <c r="K15" s="383"/>
      <c r="L15" s="383"/>
      <c r="M15" s="383"/>
      <c r="N15" s="383"/>
      <c r="O15" s="383"/>
      <c r="P15" s="383"/>
      <c r="Q15" s="383"/>
      <c r="R15" s="383"/>
      <c r="S15" s="383"/>
      <c r="T15" s="383"/>
      <c r="U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50.25" customHeight="1" x14ac:dyDescent="0.2">
      <c r="A19" s="9">
        <v>1</v>
      </c>
      <c r="B19" s="377" t="s">
        <v>384</v>
      </c>
      <c r="C19" s="378"/>
      <c r="D19" s="18" t="s">
        <v>385</v>
      </c>
      <c r="E19" s="59">
        <v>0.6</v>
      </c>
      <c r="F19" s="17">
        <f>$F$22*E19</f>
        <v>3169614.6</v>
      </c>
      <c r="G19" s="17">
        <f>$G$22*E19</f>
        <v>3169614.6</v>
      </c>
      <c r="H19" s="14">
        <f t="shared" ref="H19:I21" si="0">J19+L19+N19+P19</f>
        <v>66</v>
      </c>
      <c r="I19" s="5">
        <f t="shared" si="0"/>
        <v>23</v>
      </c>
      <c r="J19" s="9">
        <v>18</v>
      </c>
      <c r="K19" s="38">
        <v>3</v>
      </c>
      <c r="L19" s="9">
        <v>15</v>
      </c>
      <c r="M19" s="5">
        <v>8</v>
      </c>
      <c r="N19" s="9">
        <v>18</v>
      </c>
      <c r="O19" s="5">
        <v>5</v>
      </c>
      <c r="P19" s="345">
        <v>15</v>
      </c>
      <c r="Q19" s="343">
        <v>7</v>
      </c>
      <c r="R19" s="119">
        <f t="shared" ref="R19:S21" si="1">J19+L19+N19+P19</f>
        <v>66</v>
      </c>
      <c r="S19" s="119">
        <f>K19+M19+O19+Q19</f>
        <v>23</v>
      </c>
      <c r="T19" s="119">
        <f>S19-R19</f>
        <v>-43</v>
      </c>
      <c r="U19" s="25"/>
      <c r="V19" s="5">
        <f>Q19/P19*100</f>
        <v>46.666666666666664</v>
      </c>
      <c r="W19" s="5">
        <f>G19/F19*100</f>
        <v>100</v>
      </c>
      <c r="X19" s="5">
        <f>V19/W19*100</f>
        <v>46.666666666666664</v>
      </c>
    </row>
    <row r="20" spans="1:24" ht="50.25" customHeight="1" x14ac:dyDescent="0.2">
      <c r="A20" s="9">
        <v>2</v>
      </c>
      <c r="B20" s="377" t="s">
        <v>386</v>
      </c>
      <c r="C20" s="378"/>
      <c r="D20" s="18" t="s">
        <v>385</v>
      </c>
      <c r="E20" s="59">
        <v>0.2</v>
      </c>
      <c r="F20" s="17">
        <f>$F$22*E20</f>
        <v>1056538.2</v>
      </c>
      <c r="G20" s="17">
        <f>$G$22*E20</f>
        <v>1056538.2</v>
      </c>
      <c r="H20" s="14">
        <f t="shared" si="0"/>
        <v>70</v>
      </c>
      <c r="I20" s="5">
        <f t="shared" si="0"/>
        <v>54</v>
      </c>
      <c r="J20" s="9">
        <v>20</v>
      </c>
      <c r="K20" s="38">
        <v>2</v>
      </c>
      <c r="L20" s="9">
        <v>15</v>
      </c>
      <c r="M20" s="5">
        <v>15</v>
      </c>
      <c r="N20" s="9">
        <v>20</v>
      </c>
      <c r="O20" s="5">
        <v>0</v>
      </c>
      <c r="P20" s="345">
        <v>15</v>
      </c>
      <c r="Q20" s="343">
        <v>37</v>
      </c>
      <c r="R20" s="119">
        <f t="shared" si="1"/>
        <v>70</v>
      </c>
      <c r="S20" s="119">
        <f t="shared" si="1"/>
        <v>54</v>
      </c>
      <c r="T20" s="119">
        <f>S20-R20</f>
        <v>-16</v>
      </c>
      <c r="U20" s="25"/>
      <c r="V20" s="277">
        <f t="shared" ref="V20:V22" si="2">Q20/P20*100</f>
        <v>246.66666666666669</v>
      </c>
      <c r="W20" s="5">
        <f>G20/F20*100</f>
        <v>100</v>
      </c>
      <c r="X20" s="5">
        <f>V20/W20*100</f>
        <v>246.66666666666669</v>
      </c>
    </row>
    <row r="21" spans="1:24" ht="50.25" customHeight="1" x14ac:dyDescent="0.2">
      <c r="A21" s="9">
        <v>3</v>
      </c>
      <c r="B21" s="377" t="s">
        <v>387</v>
      </c>
      <c r="C21" s="378"/>
      <c r="D21" s="18" t="s">
        <v>388</v>
      </c>
      <c r="E21" s="59">
        <v>0.2</v>
      </c>
      <c r="F21" s="17">
        <f>$F$22*E21</f>
        <v>1056538.2</v>
      </c>
      <c r="G21" s="17">
        <f>$G$22*E21</f>
        <v>1056538.2</v>
      </c>
      <c r="H21" s="14">
        <f t="shared" si="0"/>
        <v>230</v>
      </c>
      <c r="I21" s="5">
        <f t="shared" si="0"/>
        <v>243</v>
      </c>
      <c r="J21" s="9">
        <v>55</v>
      </c>
      <c r="K21" s="38">
        <v>55</v>
      </c>
      <c r="L21" s="9">
        <v>60</v>
      </c>
      <c r="M21" s="5">
        <v>39</v>
      </c>
      <c r="N21" s="9">
        <v>55</v>
      </c>
      <c r="O21" s="5">
        <v>55</v>
      </c>
      <c r="P21" s="345">
        <v>60</v>
      </c>
      <c r="Q21" s="343">
        <v>94</v>
      </c>
      <c r="R21" s="119">
        <f t="shared" si="1"/>
        <v>230</v>
      </c>
      <c r="S21" s="119">
        <f t="shared" si="1"/>
        <v>243</v>
      </c>
      <c r="T21" s="119">
        <f>S21-R21</f>
        <v>13</v>
      </c>
      <c r="U21" s="25"/>
      <c r="V21" s="277">
        <f t="shared" si="2"/>
        <v>156.66666666666666</v>
      </c>
      <c r="W21" s="5">
        <f>G21/F21*100</f>
        <v>100</v>
      </c>
      <c r="X21" s="5">
        <f>V21/W21*100</f>
        <v>156.66666666666666</v>
      </c>
    </row>
    <row r="22" spans="1:24" s="1" customFormat="1" ht="36.75" customHeight="1" x14ac:dyDescent="0.2">
      <c r="A22" s="370" t="s">
        <v>24</v>
      </c>
      <c r="B22" s="371"/>
      <c r="C22" s="372"/>
      <c r="D22" s="18"/>
      <c r="E22" s="59">
        <f>SUM(E19:E21)</f>
        <v>1</v>
      </c>
      <c r="F22" s="19">
        <f>SEGUIMIENTO!D63</f>
        <v>5282691</v>
      </c>
      <c r="G22" s="19">
        <f>SEGUIMIENTO!E63</f>
        <v>5282691</v>
      </c>
      <c r="H22" s="18">
        <f t="shared" ref="H22:Q22" si="3">SUM(H19:H21)</f>
        <v>366</v>
      </c>
      <c r="I22" s="18">
        <f t="shared" si="3"/>
        <v>320</v>
      </c>
      <c r="J22" s="18">
        <f t="shared" si="3"/>
        <v>93</v>
      </c>
      <c r="K22" s="18">
        <f t="shared" si="3"/>
        <v>60</v>
      </c>
      <c r="L22" s="18">
        <f t="shared" si="3"/>
        <v>90</v>
      </c>
      <c r="M22" s="18">
        <f t="shared" si="3"/>
        <v>62</v>
      </c>
      <c r="N22" s="18">
        <f t="shared" si="3"/>
        <v>93</v>
      </c>
      <c r="O22" s="18">
        <f t="shared" si="3"/>
        <v>60</v>
      </c>
      <c r="P22" s="18">
        <v>92</v>
      </c>
      <c r="Q22" s="18">
        <f t="shared" si="3"/>
        <v>138</v>
      </c>
      <c r="R22" s="14">
        <f>J22+L22+N22+P22</f>
        <v>368</v>
      </c>
      <c r="S22" s="14">
        <f>K22+M22+O22+Q22</f>
        <v>320</v>
      </c>
      <c r="T22" s="14">
        <f>S22-R22</f>
        <v>-48</v>
      </c>
      <c r="U22" s="14"/>
      <c r="V22" s="277">
        <f t="shared" si="2"/>
        <v>150</v>
      </c>
      <c r="W22" s="5">
        <f>G22/F22*100</f>
        <v>100</v>
      </c>
      <c r="X22" s="5">
        <f>V22/W22*100</f>
        <v>150</v>
      </c>
    </row>
    <row r="23" spans="1:24" s="6" customFormat="1" ht="14.25" customHeight="1" x14ac:dyDescent="0.2">
      <c r="F23" s="10"/>
    </row>
    <row r="24" spans="1:24" s="6" customFormat="1" ht="14.25" customHeight="1" x14ac:dyDescent="0.2">
      <c r="B24" s="11" t="s">
        <v>25</v>
      </c>
      <c r="F24" s="10"/>
      <c r="H24" s="6" t="s">
        <v>26</v>
      </c>
    </row>
    <row r="25" spans="1:24" x14ac:dyDescent="0.2">
      <c r="J25" s="94"/>
      <c r="K25" s="94"/>
      <c r="L25" s="94"/>
      <c r="M25" s="94"/>
      <c r="N25" s="94"/>
      <c r="O25" s="94"/>
      <c r="P25" s="94"/>
    </row>
    <row r="26" spans="1:24" x14ac:dyDescent="0.2">
      <c r="J26" s="94"/>
      <c r="K26" s="94"/>
      <c r="L26" s="94"/>
      <c r="M26" s="94"/>
      <c r="N26" s="94"/>
      <c r="O26" s="94"/>
      <c r="P26" s="94"/>
    </row>
    <row r="27" spans="1:24" x14ac:dyDescent="0.2">
      <c r="J27" s="94"/>
      <c r="K27" s="94"/>
      <c r="L27" s="94"/>
      <c r="M27" s="94"/>
      <c r="N27" s="94"/>
      <c r="O27" s="94"/>
      <c r="P27" s="94"/>
    </row>
    <row r="28" spans="1:24" x14ac:dyDescent="0.2">
      <c r="C28" s="6"/>
      <c r="D28" s="6"/>
      <c r="E28" s="6"/>
      <c r="F28" s="6"/>
      <c r="G28" s="6"/>
      <c r="H28" s="6"/>
      <c r="I28" s="6"/>
      <c r="J28" s="6"/>
      <c r="K28" s="6"/>
      <c r="L28" s="6"/>
      <c r="M28" s="6"/>
      <c r="N28" s="6"/>
      <c r="O28" s="6"/>
      <c r="P28" s="6"/>
      <c r="Q28" s="6"/>
      <c r="R28" s="6"/>
      <c r="S28" s="6"/>
      <c r="T28" s="50"/>
      <c r="U28" s="50"/>
      <c r="V28" s="395"/>
      <c r="W28" s="395"/>
      <c r="X28" s="6"/>
    </row>
    <row r="29" spans="1:24" x14ac:dyDescent="0.2">
      <c r="C29" s="388" t="s">
        <v>54</v>
      </c>
      <c r="D29" s="388"/>
      <c r="E29" s="388"/>
      <c r="F29" s="6"/>
      <c r="G29" s="6"/>
      <c r="H29" s="6"/>
      <c r="I29" s="6"/>
      <c r="J29" s="387" t="s">
        <v>283</v>
      </c>
      <c r="K29" s="387"/>
      <c r="L29" s="387"/>
      <c r="M29" s="387"/>
      <c r="N29" s="387"/>
      <c r="O29" s="387"/>
      <c r="P29" s="387"/>
      <c r="Q29" s="387"/>
      <c r="R29" s="387"/>
      <c r="S29" s="387"/>
      <c r="T29" s="387"/>
      <c r="U29" s="387"/>
      <c r="V29" s="387"/>
      <c r="W29" s="387"/>
      <c r="X29" s="387"/>
    </row>
    <row r="30" spans="1:24" x14ac:dyDescent="0.2">
      <c r="C30" s="387" t="s">
        <v>53</v>
      </c>
      <c r="D30" s="387"/>
      <c r="E30" s="387"/>
      <c r="F30" s="6"/>
      <c r="G30" s="6"/>
      <c r="H30" s="6"/>
      <c r="I30" s="6"/>
      <c r="J30" s="387" t="s">
        <v>113</v>
      </c>
      <c r="K30" s="387"/>
      <c r="L30" s="387"/>
      <c r="M30" s="387"/>
      <c r="N30" s="387"/>
      <c r="O30" s="387"/>
      <c r="P30" s="387"/>
      <c r="Q30" s="387"/>
      <c r="R30" s="387"/>
      <c r="S30" s="387"/>
      <c r="T30" s="387"/>
      <c r="U30" s="387"/>
      <c r="V30" s="387"/>
      <c r="W30" s="387"/>
      <c r="X30" s="387"/>
    </row>
    <row r="31" spans="1:24" ht="15.75" x14ac:dyDescent="0.2">
      <c r="C31" s="123"/>
      <c r="J31" s="94"/>
      <c r="K31" s="94"/>
      <c r="L31" s="94"/>
      <c r="M31" s="94"/>
      <c r="N31" s="94"/>
      <c r="O31" s="94"/>
      <c r="P31" s="94"/>
    </row>
    <row r="32" spans="1:24" ht="15.75" x14ac:dyDescent="0.2">
      <c r="C32" s="123"/>
      <c r="J32" s="94"/>
      <c r="K32" s="94"/>
      <c r="L32" s="94"/>
      <c r="M32" s="94"/>
      <c r="N32" s="94"/>
      <c r="O32" s="94"/>
      <c r="P32" s="94"/>
    </row>
    <row r="33" spans="3:20" ht="15.75" x14ac:dyDescent="0.2">
      <c r="C33" s="457"/>
      <c r="D33" s="457"/>
      <c r="E33" s="457"/>
      <c r="F33" s="457"/>
      <c r="G33" s="457"/>
      <c r="H33" s="457"/>
      <c r="I33" s="457"/>
      <c r="J33" s="457"/>
      <c r="K33" s="457"/>
      <c r="L33" s="457"/>
      <c r="M33" s="457"/>
      <c r="N33" s="457"/>
      <c r="O33" s="457"/>
      <c r="P33" s="457"/>
      <c r="Q33" s="457"/>
      <c r="R33" s="457"/>
      <c r="S33" s="457"/>
      <c r="T33" s="457"/>
    </row>
    <row r="34" spans="3:20" ht="15.75" x14ac:dyDescent="0.2">
      <c r="C34" s="456"/>
      <c r="D34" s="456"/>
      <c r="E34" s="456"/>
      <c r="F34" s="456"/>
      <c r="G34" s="456"/>
      <c r="H34" s="456"/>
      <c r="I34" s="456"/>
      <c r="J34" s="456"/>
      <c r="K34" s="456"/>
      <c r="L34" s="456"/>
      <c r="M34" s="456"/>
      <c r="N34" s="456"/>
      <c r="O34" s="456"/>
      <c r="P34" s="456"/>
      <c r="Q34" s="456"/>
      <c r="R34" s="456"/>
      <c r="S34" s="456"/>
      <c r="T34" s="456"/>
    </row>
    <row r="35" spans="3:20" ht="15.75" x14ac:dyDescent="0.2">
      <c r="C35" s="124"/>
      <c r="J35" s="94"/>
      <c r="K35" s="94"/>
      <c r="L35" s="94"/>
      <c r="M35" s="94"/>
      <c r="N35" s="94"/>
      <c r="O35" s="94"/>
      <c r="P35" s="94"/>
    </row>
    <row r="36" spans="3:20" x14ac:dyDescent="0.2">
      <c r="J36" s="94"/>
      <c r="K36" s="94"/>
      <c r="L36" s="94"/>
      <c r="M36" s="94"/>
      <c r="N36" s="94"/>
      <c r="O36" s="94"/>
      <c r="P36" s="94"/>
    </row>
    <row r="37" spans="3:20" x14ac:dyDescent="0.2">
      <c r="J37" s="94"/>
      <c r="K37" s="94"/>
      <c r="L37" s="94"/>
      <c r="M37" s="94"/>
      <c r="N37" s="94"/>
      <c r="O37" s="94"/>
      <c r="P37" s="94"/>
    </row>
  </sheetData>
  <mergeCells count="33">
    <mergeCell ref="A1:X1"/>
    <mergeCell ref="A2:X2"/>
    <mergeCell ref="A3:X3"/>
    <mergeCell ref="A4:X4"/>
    <mergeCell ref="A5:X5"/>
    <mergeCell ref="A6:X6"/>
    <mergeCell ref="B18:C18"/>
    <mergeCell ref="A14:U14"/>
    <mergeCell ref="W14:X14"/>
    <mergeCell ref="A15:U15"/>
    <mergeCell ref="A17:C17"/>
    <mergeCell ref="D17:D18"/>
    <mergeCell ref="E17:E18"/>
    <mergeCell ref="F17:G17"/>
    <mergeCell ref="H17:I17"/>
    <mergeCell ref="J17:K17"/>
    <mergeCell ref="N17:O17"/>
    <mergeCell ref="P17:Q17"/>
    <mergeCell ref="R17:T17"/>
    <mergeCell ref="U17:U18"/>
    <mergeCell ref="V17:X17"/>
    <mergeCell ref="L17:M17"/>
    <mergeCell ref="C30:E30"/>
    <mergeCell ref="J30:X30"/>
    <mergeCell ref="C33:T33"/>
    <mergeCell ref="C34:T34"/>
    <mergeCell ref="B19:C19"/>
    <mergeCell ref="B20:C20"/>
    <mergeCell ref="B21:C21"/>
    <mergeCell ref="A22:C22"/>
    <mergeCell ref="V28:W28"/>
    <mergeCell ref="C29:E29"/>
    <mergeCell ref="J29:X2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topLeftCell="A24" workbookViewId="0">
      <selection activeCell="V27" sqref="V27"/>
    </sheetView>
  </sheetViews>
  <sheetFormatPr baseColWidth="10" defaultRowHeight="12.75" x14ac:dyDescent="0.2"/>
  <cols>
    <col min="1" max="1" width="5.42578125" style="36" customWidth="1"/>
    <col min="2" max="2" width="12" style="36" customWidth="1"/>
    <col min="3" max="3" width="40.7109375" style="36" customWidth="1"/>
    <col min="4" max="5" width="11.42578125" style="36"/>
    <col min="6" max="6" width="13" style="36" customWidth="1"/>
    <col min="7" max="7" width="12.7109375" style="36" customWidth="1"/>
    <col min="8" max="15" width="9.28515625" style="36" hidden="1" customWidth="1"/>
    <col min="16" max="20" width="9.28515625" style="36" customWidth="1"/>
    <col min="21" max="21" width="21.42578125" style="36" customWidth="1"/>
    <col min="22" max="24" width="11.4257812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94"/>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1"/>
      <c r="B7" s="1"/>
      <c r="C7" s="1"/>
      <c r="D7" s="1"/>
      <c r="E7" s="1"/>
      <c r="F7" s="1"/>
      <c r="G7" s="1"/>
      <c r="H7" s="1"/>
      <c r="I7" s="1"/>
      <c r="J7" s="1"/>
      <c r="K7" s="1"/>
      <c r="L7" s="1"/>
      <c r="M7" s="1"/>
      <c r="N7" s="1"/>
      <c r="O7" s="1"/>
      <c r="P7" s="1"/>
      <c r="Q7" s="1"/>
      <c r="R7" s="94"/>
    </row>
    <row r="8" spans="1:24" x14ac:dyDescent="0.2">
      <c r="A8" s="11" t="s">
        <v>36</v>
      </c>
      <c r="B8" s="6"/>
      <c r="C8" s="11" t="s">
        <v>389</v>
      </c>
      <c r="D8" s="1"/>
      <c r="E8" s="1"/>
      <c r="F8" s="1"/>
      <c r="G8" s="1"/>
      <c r="H8" s="1"/>
      <c r="I8" s="1"/>
      <c r="J8" s="1"/>
      <c r="K8" s="1"/>
      <c r="L8" s="6"/>
      <c r="M8" s="6"/>
      <c r="N8" s="6"/>
      <c r="O8" s="6"/>
      <c r="P8" s="6"/>
      <c r="Q8" s="6"/>
      <c r="R8" s="94"/>
    </row>
    <row r="9" spans="1:24" x14ac:dyDescent="0.2">
      <c r="A9" s="27" t="s">
        <v>0</v>
      </c>
      <c r="B9" s="30"/>
      <c r="C9" s="27" t="s">
        <v>226</v>
      </c>
      <c r="D9" s="1"/>
      <c r="E9" s="1"/>
      <c r="F9" s="1"/>
      <c r="G9" s="1"/>
      <c r="H9" s="1"/>
      <c r="I9" s="1"/>
      <c r="J9" s="1"/>
      <c r="K9" s="1"/>
      <c r="L9" s="6"/>
      <c r="M9" s="6"/>
      <c r="N9" s="6"/>
      <c r="O9" s="6"/>
      <c r="P9" s="6"/>
      <c r="Q9" s="6"/>
      <c r="R9" s="94"/>
    </row>
    <row r="10" spans="1:24" x14ac:dyDescent="0.2">
      <c r="A10" s="27" t="s">
        <v>60</v>
      </c>
      <c r="B10" s="31"/>
      <c r="C10" s="27" t="s">
        <v>390</v>
      </c>
      <c r="D10" s="1"/>
      <c r="E10" s="1"/>
      <c r="F10" s="1"/>
      <c r="G10" s="1"/>
      <c r="H10" s="1"/>
      <c r="I10" s="1"/>
      <c r="J10" s="1"/>
      <c r="K10" s="1"/>
      <c r="L10" s="6"/>
      <c r="M10" s="6"/>
      <c r="N10" s="6"/>
      <c r="O10" s="6"/>
      <c r="P10" s="6"/>
      <c r="Q10" s="6"/>
      <c r="R10" s="94"/>
    </row>
    <row r="11" spans="1:24" x14ac:dyDescent="0.2">
      <c r="A11" s="27" t="s">
        <v>6</v>
      </c>
      <c r="B11" s="31"/>
      <c r="C11" s="27" t="s">
        <v>391</v>
      </c>
      <c r="D11" s="1"/>
      <c r="E11" s="1"/>
      <c r="F11" s="1"/>
      <c r="G11" s="1"/>
      <c r="H11" s="1"/>
      <c r="I11" s="1"/>
      <c r="J11" s="1"/>
      <c r="K11" s="1"/>
      <c r="L11" s="6"/>
      <c r="M11" s="6"/>
      <c r="N11" s="6"/>
      <c r="O11" s="6"/>
      <c r="P11" s="6"/>
      <c r="Q11" s="6"/>
      <c r="R11" s="94"/>
    </row>
    <row r="12" spans="1:24" x14ac:dyDescent="0.2">
      <c r="A12" s="27" t="s">
        <v>38</v>
      </c>
      <c r="B12" s="31"/>
      <c r="C12" s="27" t="s">
        <v>392</v>
      </c>
      <c r="D12" s="1"/>
      <c r="E12" s="1"/>
      <c r="F12" s="1"/>
      <c r="G12" s="1"/>
      <c r="H12" s="1"/>
      <c r="I12" s="1"/>
      <c r="J12" s="1"/>
      <c r="K12" s="1"/>
      <c r="L12" s="6"/>
      <c r="M12" s="6"/>
      <c r="N12" s="6"/>
      <c r="O12" s="6"/>
      <c r="P12" s="6"/>
      <c r="Q12" s="6"/>
      <c r="R12" s="94"/>
      <c r="U12" s="46"/>
    </row>
    <row r="13" spans="1:24" x14ac:dyDescent="0.2">
      <c r="A13" s="369" t="s">
        <v>3</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row>
    <row r="14" spans="1:24" ht="40.5" customHeight="1" x14ac:dyDescent="0.2">
      <c r="A14" s="383" t="s">
        <v>393</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row>
    <row r="15" spans="1:24" x14ac:dyDescent="0.2">
      <c r="A15" s="6"/>
      <c r="B15" s="6"/>
      <c r="C15" s="6"/>
      <c r="D15" s="6"/>
      <c r="E15" s="6"/>
      <c r="F15" s="6"/>
      <c r="G15" s="6"/>
      <c r="H15" s="6"/>
      <c r="I15" s="6"/>
      <c r="J15" s="6"/>
      <c r="K15" s="6"/>
      <c r="L15" s="6"/>
      <c r="M15" s="6"/>
      <c r="N15" s="6"/>
      <c r="O15" s="6"/>
      <c r="P15" s="6"/>
      <c r="Q15" s="6"/>
      <c r="R15" s="94"/>
    </row>
    <row r="16" spans="1:24" ht="12.7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4" ht="21.75" customHeight="1"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4" ht="37.5" customHeight="1" x14ac:dyDescent="0.2">
      <c r="A18" s="9">
        <v>1</v>
      </c>
      <c r="B18" s="377" t="s">
        <v>394</v>
      </c>
      <c r="C18" s="378"/>
      <c r="D18" s="18" t="s">
        <v>395</v>
      </c>
      <c r="E18" s="90">
        <v>0.1</v>
      </c>
      <c r="F18" s="17">
        <f>$F$27*E18</f>
        <v>910600.8</v>
      </c>
      <c r="G18" s="17">
        <f>$G$27*E18</f>
        <v>910600.8</v>
      </c>
      <c r="H18" s="14">
        <f>J18+L18+N18+P18</f>
        <v>1</v>
      </c>
      <c r="I18" s="5">
        <f>K18+M18+O18+Q18</f>
        <v>0</v>
      </c>
      <c r="J18" s="9">
        <v>0</v>
      </c>
      <c r="K18" s="38">
        <v>0</v>
      </c>
      <c r="L18" s="9">
        <v>0</v>
      </c>
      <c r="M18" s="5">
        <v>0</v>
      </c>
      <c r="N18" s="9">
        <v>0</v>
      </c>
      <c r="O18" s="5">
        <v>0</v>
      </c>
      <c r="P18" s="345">
        <v>1</v>
      </c>
      <c r="Q18" s="343">
        <v>0</v>
      </c>
      <c r="R18" s="119">
        <f>J18+L18+N18+P18</f>
        <v>1</v>
      </c>
      <c r="S18" s="119">
        <f t="shared" ref="S18:S27" si="0">K18+M18+O18+Q18</f>
        <v>0</v>
      </c>
      <c r="T18" s="119">
        <f>S18-R18</f>
        <v>-1</v>
      </c>
      <c r="U18" s="363" t="s">
        <v>1174</v>
      </c>
      <c r="V18" s="5">
        <f>Q18/P18*100</f>
        <v>0</v>
      </c>
      <c r="W18" s="5">
        <f>G18/F18*100</f>
        <v>100</v>
      </c>
      <c r="X18" s="5">
        <f>V18/W18*100</f>
        <v>0</v>
      </c>
    </row>
    <row r="19" spans="1:24" ht="37.5" customHeight="1" x14ac:dyDescent="0.2">
      <c r="A19" s="9">
        <v>2</v>
      </c>
      <c r="B19" s="377" t="s">
        <v>396</v>
      </c>
      <c r="C19" s="378"/>
      <c r="D19" s="18" t="s">
        <v>140</v>
      </c>
      <c r="E19" s="90">
        <v>0.1</v>
      </c>
      <c r="F19" s="17">
        <f t="shared" ref="F19:F26" si="1">$F$27*E19</f>
        <v>910600.8</v>
      </c>
      <c r="G19" s="17">
        <f t="shared" ref="G19:G26" si="2">$G$27*E19</f>
        <v>910600.8</v>
      </c>
      <c r="H19" s="14">
        <f t="shared" ref="H19:I26" si="3">J19+L19+N19+P19</f>
        <v>16</v>
      </c>
      <c r="I19" s="5">
        <f t="shared" si="3"/>
        <v>15</v>
      </c>
      <c r="J19" s="9">
        <v>4</v>
      </c>
      <c r="K19" s="38">
        <v>7</v>
      </c>
      <c r="L19" s="9">
        <v>4</v>
      </c>
      <c r="M19" s="5">
        <v>6</v>
      </c>
      <c r="N19" s="9">
        <v>4</v>
      </c>
      <c r="O19" s="5">
        <v>1</v>
      </c>
      <c r="P19" s="345">
        <v>4</v>
      </c>
      <c r="Q19" s="343">
        <v>1</v>
      </c>
      <c r="R19" s="119">
        <f t="shared" ref="R19:R27" si="4">J19+L19+N19+P19</f>
        <v>16</v>
      </c>
      <c r="S19" s="119">
        <f t="shared" si="0"/>
        <v>15</v>
      </c>
      <c r="T19" s="119">
        <f t="shared" ref="T19:T27" si="5">S19-R19</f>
        <v>-1</v>
      </c>
      <c r="U19" s="364" t="s">
        <v>1170</v>
      </c>
      <c r="V19" s="277">
        <f t="shared" ref="V19:V27" si="6">Q19/P19*100</f>
        <v>25</v>
      </c>
      <c r="W19" s="5">
        <f t="shared" ref="W19:W27" si="7">G19/F19*100</f>
        <v>100</v>
      </c>
      <c r="X19" s="5">
        <f t="shared" ref="X19:X27" si="8">V19/W19*100</f>
        <v>25</v>
      </c>
    </row>
    <row r="20" spans="1:24" ht="37.5" customHeight="1" x14ac:dyDescent="0.2">
      <c r="A20" s="9">
        <v>3</v>
      </c>
      <c r="B20" s="377" t="s">
        <v>397</v>
      </c>
      <c r="C20" s="378"/>
      <c r="D20" s="18" t="s">
        <v>140</v>
      </c>
      <c r="E20" s="90">
        <v>0.1</v>
      </c>
      <c r="F20" s="17">
        <f t="shared" si="1"/>
        <v>910600.8</v>
      </c>
      <c r="G20" s="17">
        <f t="shared" si="2"/>
        <v>910600.8</v>
      </c>
      <c r="H20" s="14">
        <f t="shared" si="3"/>
        <v>12</v>
      </c>
      <c r="I20" s="5">
        <f t="shared" si="3"/>
        <v>13</v>
      </c>
      <c r="J20" s="9">
        <v>3</v>
      </c>
      <c r="K20" s="38">
        <v>7</v>
      </c>
      <c r="L20" s="9">
        <v>3</v>
      </c>
      <c r="M20" s="5">
        <v>6</v>
      </c>
      <c r="N20" s="9">
        <v>3</v>
      </c>
      <c r="O20" s="5">
        <v>0</v>
      </c>
      <c r="P20" s="345">
        <v>3</v>
      </c>
      <c r="Q20" s="343">
        <v>0</v>
      </c>
      <c r="R20" s="119">
        <f t="shared" si="4"/>
        <v>12</v>
      </c>
      <c r="S20" s="119">
        <f t="shared" si="0"/>
        <v>13</v>
      </c>
      <c r="T20" s="119">
        <f t="shared" si="5"/>
        <v>1</v>
      </c>
      <c r="U20" s="364" t="s">
        <v>1171</v>
      </c>
      <c r="V20" s="277">
        <f t="shared" si="6"/>
        <v>0</v>
      </c>
      <c r="W20" s="5">
        <f t="shared" si="7"/>
        <v>100</v>
      </c>
      <c r="X20" s="5">
        <f t="shared" si="8"/>
        <v>0</v>
      </c>
    </row>
    <row r="21" spans="1:24" ht="37.5" customHeight="1" x14ac:dyDescent="0.2">
      <c r="A21" s="9">
        <v>4</v>
      </c>
      <c r="B21" s="377" t="s">
        <v>398</v>
      </c>
      <c r="C21" s="378"/>
      <c r="D21" s="18" t="s">
        <v>375</v>
      </c>
      <c r="E21" s="90">
        <v>0.1</v>
      </c>
      <c r="F21" s="17">
        <f t="shared" si="1"/>
        <v>910600.8</v>
      </c>
      <c r="G21" s="17">
        <f t="shared" si="2"/>
        <v>910600.8</v>
      </c>
      <c r="H21" s="14">
        <f t="shared" si="3"/>
        <v>16</v>
      </c>
      <c r="I21" s="5">
        <f t="shared" si="3"/>
        <v>12</v>
      </c>
      <c r="J21" s="9">
        <v>4</v>
      </c>
      <c r="K21" s="38">
        <v>6</v>
      </c>
      <c r="L21" s="9">
        <v>4</v>
      </c>
      <c r="M21" s="5">
        <v>6</v>
      </c>
      <c r="N21" s="9">
        <v>4</v>
      </c>
      <c r="O21" s="5">
        <v>0</v>
      </c>
      <c r="P21" s="345">
        <v>4</v>
      </c>
      <c r="Q21" s="343">
        <v>0</v>
      </c>
      <c r="R21" s="119">
        <f t="shared" si="4"/>
        <v>16</v>
      </c>
      <c r="S21" s="119">
        <f t="shared" si="0"/>
        <v>12</v>
      </c>
      <c r="T21" s="119">
        <f t="shared" si="5"/>
        <v>-4</v>
      </c>
      <c r="U21" s="364" t="s">
        <v>1172</v>
      </c>
      <c r="V21" s="277">
        <f t="shared" si="6"/>
        <v>0</v>
      </c>
      <c r="W21" s="5">
        <f t="shared" si="7"/>
        <v>100</v>
      </c>
      <c r="X21" s="5">
        <f t="shared" si="8"/>
        <v>0</v>
      </c>
    </row>
    <row r="22" spans="1:24" ht="37.5" customHeight="1" x14ac:dyDescent="0.2">
      <c r="A22" s="9">
        <v>5</v>
      </c>
      <c r="B22" s="377" t="s">
        <v>399</v>
      </c>
      <c r="C22" s="378"/>
      <c r="D22" s="18" t="s">
        <v>400</v>
      </c>
      <c r="E22" s="90">
        <v>0.2</v>
      </c>
      <c r="F22" s="17">
        <f t="shared" si="1"/>
        <v>1821201.6</v>
      </c>
      <c r="G22" s="17">
        <f t="shared" si="2"/>
        <v>1821201.6</v>
      </c>
      <c r="H22" s="14">
        <f t="shared" si="3"/>
        <v>28</v>
      </c>
      <c r="I22" s="5">
        <f t="shared" si="3"/>
        <v>14</v>
      </c>
      <c r="J22" s="9">
        <v>7</v>
      </c>
      <c r="K22" s="38">
        <v>7</v>
      </c>
      <c r="L22" s="9">
        <v>7</v>
      </c>
      <c r="M22" s="5">
        <v>7</v>
      </c>
      <c r="N22" s="9">
        <v>7</v>
      </c>
      <c r="O22" s="5">
        <v>0</v>
      </c>
      <c r="P22" s="345">
        <v>7</v>
      </c>
      <c r="Q22" s="343">
        <v>0</v>
      </c>
      <c r="R22" s="119">
        <f t="shared" si="4"/>
        <v>28</v>
      </c>
      <c r="S22" s="119">
        <f t="shared" si="0"/>
        <v>14</v>
      </c>
      <c r="T22" s="119">
        <f t="shared" si="5"/>
        <v>-14</v>
      </c>
      <c r="U22" s="364" t="s">
        <v>1171</v>
      </c>
      <c r="V22" s="277">
        <f t="shared" si="6"/>
        <v>0</v>
      </c>
      <c r="W22" s="5">
        <f t="shared" si="7"/>
        <v>100</v>
      </c>
      <c r="X22" s="5">
        <f t="shared" si="8"/>
        <v>0</v>
      </c>
    </row>
    <row r="23" spans="1:24" ht="37.5" customHeight="1" x14ac:dyDescent="0.2">
      <c r="A23" s="9">
        <v>6</v>
      </c>
      <c r="B23" s="377" t="s">
        <v>401</v>
      </c>
      <c r="C23" s="378"/>
      <c r="D23" s="18" t="s">
        <v>402</v>
      </c>
      <c r="E23" s="90">
        <v>0.1</v>
      </c>
      <c r="F23" s="17">
        <f t="shared" si="1"/>
        <v>910600.8</v>
      </c>
      <c r="G23" s="17">
        <f t="shared" si="2"/>
        <v>910600.8</v>
      </c>
      <c r="H23" s="14">
        <f t="shared" si="3"/>
        <v>4</v>
      </c>
      <c r="I23" s="5">
        <f t="shared" si="3"/>
        <v>1</v>
      </c>
      <c r="J23" s="9">
        <v>1</v>
      </c>
      <c r="K23" s="38">
        <v>1</v>
      </c>
      <c r="L23" s="9">
        <v>1</v>
      </c>
      <c r="M23" s="5">
        <v>0</v>
      </c>
      <c r="N23" s="9">
        <v>1</v>
      </c>
      <c r="O23" s="5">
        <v>0</v>
      </c>
      <c r="P23" s="345">
        <v>1</v>
      </c>
      <c r="Q23" s="343">
        <v>0</v>
      </c>
      <c r="R23" s="119">
        <f t="shared" si="4"/>
        <v>4</v>
      </c>
      <c r="S23" s="119">
        <f t="shared" si="0"/>
        <v>1</v>
      </c>
      <c r="T23" s="119">
        <f t="shared" si="5"/>
        <v>-3</v>
      </c>
      <c r="U23" s="364" t="s">
        <v>1171</v>
      </c>
      <c r="V23" s="277">
        <f t="shared" si="6"/>
        <v>0</v>
      </c>
      <c r="W23" s="5">
        <f t="shared" si="7"/>
        <v>100</v>
      </c>
      <c r="X23" s="5">
        <f t="shared" si="8"/>
        <v>0</v>
      </c>
    </row>
    <row r="24" spans="1:24" ht="37.5" customHeight="1" x14ac:dyDescent="0.2">
      <c r="A24" s="9">
        <v>7</v>
      </c>
      <c r="B24" s="377" t="s">
        <v>403</v>
      </c>
      <c r="C24" s="378"/>
      <c r="D24" s="18" t="s">
        <v>274</v>
      </c>
      <c r="E24" s="90">
        <v>0.1</v>
      </c>
      <c r="F24" s="17">
        <f t="shared" si="1"/>
        <v>910600.8</v>
      </c>
      <c r="G24" s="17">
        <f t="shared" si="2"/>
        <v>910600.8</v>
      </c>
      <c r="H24" s="14">
        <f t="shared" si="3"/>
        <v>16</v>
      </c>
      <c r="I24" s="5">
        <f t="shared" si="3"/>
        <v>10</v>
      </c>
      <c r="J24" s="9">
        <v>4</v>
      </c>
      <c r="K24" s="38">
        <v>6</v>
      </c>
      <c r="L24" s="9">
        <v>4</v>
      </c>
      <c r="M24" s="5">
        <v>4</v>
      </c>
      <c r="N24" s="9">
        <v>4</v>
      </c>
      <c r="O24" s="5">
        <v>0</v>
      </c>
      <c r="P24" s="345">
        <v>4</v>
      </c>
      <c r="Q24" s="343">
        <v>0</v>
      </c>
      <c r="R24" s="119">
        <f t="shared" si="4"/>
        <v>16</v>
      </c>
      <c r="S24" s="119">
        <f t="shared" si="0"/>
        <v>10</v>
      </c>
      <c r="T24" s="119">
        <f t="shared" si="5"/>
        <v>-6</v>
      </c>
      <c r="U24" s="364" t="s">
        <v>1171</v>
      </c>
      <c r="V24" s="277">
        <f t="shared" si="6"/>
        <v>0</v>
      </c>
      <c r="W24" s="5">
        <f t="shared" si="7"/>
        <v>100</v>
      </c>
      <c r="X24" s="5">
        <f t="shared" si="8"/>
        <v>0</v>
      </c>
    </row>
    <row r="25" spans="1:24" ht="37.5" customHeight="1" x14ac:dyDescent="0.2">
      <c r="A25" s="9">
        <v>8</v>
      </c>
      <c r="B25" s="377" t="s">
        <v>404</v>
      </c>
      <c r="C25" s="378"/>
      <c r="D25" s="18" t="s">
        <v>274</v>
      </c>
      <c r="E25" s="90">
        <v>0.1</v>
      </c>
      <c r="F25" s="17">
        <f t="shared" si="1"/>
        <v>910600.8</v>
      </c>
      <c r="G25" s="17">
        <f t="shared" si="2"/>
        <v>910600.8</v>
      </c>
      <c r="H25" s="14">
        <f t="shared" si="3"/>
        <v>4</v>
      </c>
      <c r="I25" s="5">
        <f t="shared" si="3"/>
        <v>2</v>
      </c>
      <c r="J25" s="9">
        <v>1</v>
      </c>
      <c r="K25" s="38">
        <v>1</v>
      </c>
      <c r="L25" s="9">
        <v>1</v>
      </c>
      <c r="M25" s="5">
        <v>1</v>
      </c>
      <c r="N25" s="9">
        <v>1</v>
      </c>
      <c r="O25" s="5">
        <v>0</v>
      </c>
      <c r="P25" s="345">
        <v>1</v>
      </c>
      <c r="Q25" s="343">
        <v>0</v>
      </c>
      <c r="R25" s="119">
        <f t="shared" si="4"/>
        <v>4</v>
      </c>
      <c r="S25" s="119">
        <f t="shared" si="0"/>
        <v>2</v>
      </c>
      <c r="T25" s="119">
        <f t="shared" si="5"/>
        <v>-2</v>
      </c>
      <c r="U25" s="364" t="s">
        <v>1171</v>
      </c>
      <c r="V25" s="277">
        <f t="shared" si="6"/>
        <v>0</v>
      </c>
      <c r="W25" s="5">
        <f t="shared" si="7"/>
        <v>100</v>
      </c>
      <c r="X25" s="5">
        <f t="shared" si="8"/>
        <v>0</v>
      </c>
    </row>
    <row r="26" spans="1:24" ht="37.5" customHeight="1" x14ac:dyDescent="0.2">
      <c r="A26" s="9">
        <v>9</v>
      </c>
      <c r="B26" s="377" t="s">
        <v>405</v>
      </c>
      <c r="C26" s="378"/>
      <c r="D26" s="18" t="s">
        <v>274</v>
      </c>
      <c r="E26" s="90">
        <v>0.1</v>
      </c>
      <c r="F26" s="17">
        <f t="shared" si="1"/>
        <v>910600.8</v>
      </c>
      <c r="G26" s="17">
        <f t="shared" si="2"/>
        <v>910600.8</v>
      </c>
      <c r="H26" s="14">
        <f t="shared" si="3"/>
        <v>12</v>
      </c>
      <c r="I26" s="5">
        <f t="shared" si="3"/>
        <v>9</v>
      </c>
      <c r="J26" s="9">
        <v>3</v>
      </c>
      <c r="K26" s="38">
        <v>3</v>
      </c>
      <c r="L26" s="9">
        <v>3</v>
      </c>
      <c r="M26" s="5">
        <v>3</v>
      </c>
      <c r="N26" s="9">
        <v>3</v>
      </c>
      <c r="O26" s="5">
        <v>3</v>
      </c>
      <c r="P26" s="345">
        <v>3</v>
      </c>
      <c r="Q26" s="343">
        <v>0</v>
      </c>
      <c r="R26" s="119">
        <f t="shared" si="4"/>
        <v>12</v>
      </c>
      <c r="S26" s="119">
        <f t="shared" si="0"/>
        <v>9</v>
      </c>
      <c r="T26" s="119">
        <f t="shared" si="5"/>
        <v>-3</v>
      </c>
      <c r="U26" s="365" t="s">
        <v>1173</v>
      </c>
      <c r="V26" s="277">
        <f t="shared" si="6"/>
        <v>0</v>
      </c>
      <c r="W26" s="5">
        <f t="shared" si="7"/>
        <v>100</v>
      </c>
      <c r="X26" s="5">
        <f t="shared" si="8"/>
        <v>0</v>
      </c>
    </row>
    <row r="27" spans="1:24" s="1" customFormat="1" ht="36.75" customHeight="1" x14ac:dyDescent="0.2">
      <c r="A27" s="370" t="s">
        <v>24</v>
      </c>
      <c r="B27" s="371"/>
      <c r="C27" s="372"/>
      <c r="D27" s="18"/>
      <c r="E27" s="90">
        <f>SUM(E18:E26)</f>
        <v>1</v>
      </c>
      <c r="F27" s="40">
        <f>SEGUIMIENTO!D62</f>
        <v>9106008</v>
      </c>
      <c r="G27" s="40">
        <f>SEGUIMIENTO!E62</f>
        <v>9106008</v>
      </c>
      <c r="H27" s="18">
        <f t="shared" ref="H27:Q27" si="9">SUM(H18:H26)</f>
        <v>109</v>
      </c>
      <c r="I27" s="18">
        <f t="shared" si="9"/>
        <v>76</v>
      </c>
      <c r="J27" s="18">
        <f t="shared" si="9"/>
        <v>27</v>
      </c>
      <c r="K27" s="18">
        <f t="shared" si="9"/>
        <v>38</v>
      </c>
      <c r="L27" s="18">
        <f t="shared" si="9"/>
        <v>27</v>
      </c>
      <c r="M27" s="18">
        <f t="shared" si="9"/>
        <v>33</v>
      </c>
      <c r="N27" s="18">
        <f t="shared" si="9"/>
        <v>27</v>
      </c>
      <c r="O27" s="18">
        <f t="shared" si="9"/>
        <v>4</v>
      </c>
      <c r="P27" s="18">
        <f t="shared" si="9"/>
        <v>28</v>
      </c>
      <c r="Q27" s="18">
        <f t="shared" si="9"/>
        <v>1</v>
      </c>
      <c r="R27" s="14">
        <f t="shared" si="4"/>
        <v>109</v>
      </c>
      <c r="S27" s="14">
        <f t="shared" si="0"/>
        <v>76</v>
      </c>
      <c r="T27" s="14">
        <f t="shared" si="5"/>
        <v>-33</v>
      </c>
      <c r="U27" s="9"/>
      <c r="V27" s="277">
        <f t="shared" si="6"/>
        <v>3.5714285714285712</v>
      </c>
      <c r="W27" s="5">
        <f t="shared" si="7"/>
        <v>100</v>
      </c>
      <c r="X27" s="5">
        <f t="shared" si="8"/>
        <v>3.5714285714285712</v>
      </c>
    </row>
    <row r="28" spans="1:24" s="6" customFormat="1" ht="14.25" customHeight="1" x14ac:dyDescent="0.2">
      <c r="F28" s="10"/>
    </row>
    <row r="29" spans="1:24" s="6" customFormat="1" ht="14.25" customHeight="1" x14ac:dyDescent="0.2">
      <c r="B29" s="11" t="s">
        <v>25</v>
      </c>
      <c r="F29" s="10"/>
      <c r="H29" s="6" t="s">
        <v>26</v>
      </c>
    </row>
    <row r="30" spans="1:24" x14ac:dyDescent="0.2">
      <c r="A30" s="94"/>
      <c r="B30" s="94"/>
      <c r="C30" s="94"/>
      <c r="D30" s="94"/>
      <c r="E30" s="94"/>
      <c r="F30" s="94"/>
      <c r="G30" s="94"/>
      <c r="J30" s="94"/>
      <c r="K30" s="94"/>
      <c r="L30" s="94"/>
      <c r="M30" s="94"/>
      <c r="N30" s="94"/>
      <c r="O30" s="94"/>
      <c r="P30" s="94"/>
      <c r="Q30" s="94"/>
      <c r="R30" s="94"/>
    </row>
    <row r="31" spans="1:24" x14ac:dyDescent="0.2">
      <c r="A31" s="94"/>
      <c r="B31" s="94"/>
      <c r="C31" s="94"/>
      <c r="D31" s="94"/>
      <c r="E31" s="94"/>
      <c r="F31" s="94"/>
      <c r="G31" s="94"/>
      <c r="J31" s="94"/>
      <c r="K31" s="94"/>
      <c r="L31" s="94"/>
      <c r="M31" s="94"/>
      <c r="N31" s="94"/>
      <c r="O31" s="94"/>
      <c r="P31" s="94"/>
      <c r="Q31" s="94"/>
      <c r="R31" s="94"/>
    </row>
    <row r="32" spans="1:24" x14ac:dyDescent="0.2">
      <c r="A32" s="94"/>
      <c r="B32" s="94"/>
      <c r="C32" s="94"/>
      <c r="D32" s="94"/>
      <c r="E32" s="94"/>
      <c r="F32" s="94"/>
      <c r="G32" s="94"/>
      <c r="J32" s="94"/>
      <c r="K32" s="94"/>
      <c r="L32" s="94"/>
      <c r="M32" s="94"/>
      <c r="N32" s="94"/>
      <c r="O32" s="94"/>
      <c r="P32" s="94"/>
      <c r="Q32" s="94"/>
      <c r="R32" s="94"/>
    </row>
    <row r="33" spans="1:22" x14ac:dyDescent="0.2">
      <c r="A33" s="94"/>
      <c r="B33" s="94"/>
      <c r="C33" s="94"/>
      <c r="D33" s="94"/>
      <c r="E33" s="94"/>
      <c r="F33" s="94"/>
      <c r="G33" s="94"/>
      <c r="J33" s="94"/>
      <c r="K33" s="94"/>
      <c r="L33" s="94"/>
      <c r="M33" s="94"/>
      <c r="N33" s="94"/>
      <c r="O33" s="94"/>
      <c r="P33" s="94"/>
      <c r="Q33" s="94"/>
      <c r="R33" s="94"/>
    </row>
    <row r="34" spans="1:22" x14ac:dyDescent="0.2">
      <c r="A34" s="6"/>
      <c r="B34" s="6"/>
      <c r="C34" s="6"/>
      <c r="D34" s="6"/>
      <c r="E34" s="6"/>
      <c r="F34" s="6"/>
      <c r="G34" s="6"/>
      <c r="H34" s="6"/>
      <c r="I34" s="6"/>
      <c r="J34" s="6"/>
      <c r="K34" s="6"/>
      <c r="L34" s="6"/>
      <c r="M34" s="6"/>
      <c r="N34" s="6"/>
      <c r="O34" s="6"/>
      <c r="P34" s="6"/>
      <c r="Q34" s="6"/>
      <c r="R34" s="50"/>
      <c r="S34" s="50"/>
      <c r="T34" s="395"/>
      <c r="U34" s="395"/>
      <c r="V34" s="6"/>
    </row>
    <row r="35" spans="1:22" x14ac:dyDescent="0.2">
      <c r="A35" s="388" t="s">
        <v>406</v>
      </c>
      <c r="B35" s="388"/>
      <c r="C35" s="388"/>
      <c r="D35" s="6"/>
      <c r="E35" s="6"/>
      <c r="F35" s="6"/>
      <c r="G35" s="6"/>
      <c r="H35" s="387" t="s">
        <v>283</v>
      </c>
      <c r="I35" s="387"/>
      <c r="J35" s="387"/>
      <c r="K35" s="387"/>
      <c r="L35" s="387"/>
      <c r="M35" s="387"/>
      <c r="N35" s="387"/>
      <c r="O35" s="387"/>
      <c r="P35" s="387"/>
      <c r="Q35" s="387"/>
      <c r="R35" s="387"/>
      <c r="S35" s="387"/>
      <c r="T35" s="387"/>
      <c r="U35" s="387"/>
      <c r="V35" s="387"/>
    </row>
    <row r="36" spans="1:22" x14ac:dyDescent="0.2">
      <c r="A36" s="387" t="s">
        <v>53</v>
      </c>
      <c r="B36" s="387"/>
      <c r="C36" s="387"/>
      <c r="D36" s="6"/>
      <c r="E36" s="6"/>
      <c r="F36" s="6"/>
      <c r="G36" s="6"/>
      <c r="H36" s="387" t="s">
        <v>113</v>
      </c>
      <c r="I36" s="387"/>
      <c r="J36" s="387"/>
      <c r="K36" s="387"/>
      <c r="L36" s="387"/>
      <c r="M36" s="387"/>
      <c r="N36" s="387"/>
      <c r="O36" s="387"/>
      <c r="P36" s="387"/>
      <c r="Q36" s="387"/>
      <c r="R36" s="387"/>
      <c r="S36" s="387"/>
      <c r="T36" s="387"/>
      <c r="U36" s="387"/>
      <c r="V36" s="387"/>
    </row>
    <row r="37" spans="1:22" x14ac:dyDescent="0.2">
      <c r="A37" s="94"/>
      <c r="B37" s="94"/>
      <c r="C37" s="94"/>
      <c r="D37" s="94"/>
      <c r="E37" s="94"/>
      <c r="F37" s="94"/>
      <c r="G37" s="94"/>
      <c r="J37" s="94"/>
      <c r="K37" s="94"/>
      <c r="L37" s="94"/>
      <c r="M37" s="94"/>
      <c r="N37" s="94"/>
      <c r="O37" s="94"/>
      <c r="P37" s="94"/>
      <c r="Q37" s="94"/>
      <c r="R37" s="94"/>
    </row>
    <row r="38" spans="1:22" x14ac:dyDescent="0.2">
      <c r="A38" s="94"/>
      <c r="B38" s="94"/>
      <c r="C38" s="94"/>
      <c r="D38" s="94"/>
      <c r="E38" s="94"/>
      <c r="F38" s="94"/>
      <c r="G38" s="94"/>
      <c r="J38" s="94"/>
      <c r="K38" s="94"/>
      <c r="L38" s="94"/>
      <c r="M38" s="94"/>
      <c r="N38" s="94"/>
      <c r="O38" s="94"/>
      <c r="P38" s="94"/>
      <c r="Q38" s="94"/>
      <c r="R38" s="94"/>
    </row>
    <row r="39" spans="1:22" x14ac:dyDescent="0.2">
      <c r="A39" s="94"/>
      <c r="B39" s="94"/>
      <c r="C39" s="94"/>
      <c r="D39" s="94"/>
      <c r="E39" s="94"/>
      <c r="F39" s="94"/>
      <c r="G39" s="94"/>
      <c r="J39" s="94"/>
      <c r="K39" s="94"/>
      <c r="L39" s="94"/>
      <c r="M39" s="94"/>
      <c r="N39" s="94"/>
      <c r="O39" s="94"/>
      <c r="P39" s="94"/>
      <c r="Q39" s="94"/>
      <c r="R39" s="94"/>
    </row>
    <row r="40" spans="1:22" x14ac:dyDescent="0.2">
      <c r="A40" s="94"/>
      <c r="B40" s="94"/>
      <c r="C40" s="94"/>
      <c r="D40" s="94"/>
      <c r="E40" s="94"/>
      <c r="F40" s="94"/>
      <c r="G40" s="94"/>
      <c r="J40" s="94"/>
      <c r="K40" s="94"/>
      <c r="L40" s="94"/>
      <c r="M40" s="94"/>
      <c r="N40" s="94"/>
      <c r="O40" s="94"/>
      <c r="P40" s="94"/>
      <c r="Q40" s="94"/>
      <c r="R40" s="94"/>
    </row>
    <row r="41" spans="1:22" x14ac:dyDescent="0.2">
      <c r="A41" s="94"/>
      <c r="B41" s="94"/>
      <c r="C41" s="94"/>
      <c r="D41" s="94"/>
      <c r="E41" s="94"/>
      <c r="F41" s="94"/>
      <c r="G41" s="94"/>
      <c r="J41" s="94"/>
      <c r="K41" s="94"/>
      <c r="L41" s="94"/>
      <c r="M41" s="94"/>
      <c r="N41" s="94"/>
      <c r="O41" s="94"/>
      <c r="P41" s="94"/>
      <c r="Q41" s="94"/>
      <c r="R41" s="94"/>
    </row>
    <row r="42" spans="1:22" x14ac:dyDescent="0.2">
      <c r="A42" s="94"/>
      <c r="B42" s="94"/>
      <c r="C42" s="94"/>
      <c r="D42" s="94"/>
      <c r="E42" s="94"/>
      <c r="F42" s="94"/>
      <c r="G42" s="94"/>
      <c r="J42" s="94"/>
      <c r="K42" s="94"/>
      <c r="L42" s="94"/>
      <c r="M42" s="94"/>
      <c r="N42" s="94"/>
      <c r="O42" s="94"/>
      <c r="P42" s="94"/>
      <c r="Q42" s="94"/>
      <c r="R42" s="94"/>
    </row>
    <row r="43" spans="1:22" x14ac:dyDescent="0.2">
      <c r="A43" s="94"/>
      <c r="B43" s="94"/>
      <c r="C43" s="94"/>
      <c r="D43" s="94"/>
      <c r="E43" s="94"/>
      <c r="F43" s="94"/>
      <c r="G43" s="94"/>
      <c r="J43" s="94"/>
      <c r="K43" s="94"/>
      <c r="L43" s="94"/>
      <c r="M43" s="94"/>
      <c r="N43" s="94"/>
      <c r="O43" s="94"/>
      <c r="P43" s="94"/>
      <c r="Q43" s="94"/>
      <c r="R43" s="94"/>
    </row>
    <row r="44" spans="1:22" x14ac:dyDescent="0.2">
      <c r="A44" s="94"/>
      <c r="B44" s="94"/>
      <c r="C44" s="94"/>
      <c r="D44" s="94"/>
      <c r="E44" s="94"/>
      <c r="F44" s="94"/>
      <c r="G44" s="94"/>
      <c r="J44" s="94"/>
      <c r="K44" s="94"/>
      <c r="L44" s="94"/>
      <c r="M44" s="94"/>
      <c r="N44" s="94"/>
      <c r="O44" s="94"/>
      <c r="P44" s="94"/>
      <c r="Q44" s="94"/>
      <c r="R44" s="94"/>
    </row>
    <row r="45" spans="1:22" x14ac:dyDescent="0.2">
      <c r="A45" s="94"/>
      <c r="B45" s="94"/>
      <c r="C45" s="94"/>
      <c r="D45" s="94"/>
      <c r="E45" s="94"/>
      <c r="F45" s="94"/>
      <c r="G45" s="94"/>
      <c r="J45" s="94"/>
      <c r="K45" s="94"/>
      <c r="L45" s="94"/>
      <c r="M45" s="94"/>
      <c r="N45" s="94"/>
      <c r="O45" s="94"/>
      <c r="P45" s="94"/>
      <c r="Q45" s="94"/>
      <c r="R45" s="94"/>
    </row>
    <row r="46" spans="1:22" x14ac:dyDescent="0.2">
      <c r="A46" s="94"/>
      <c r="B46" s="94"/>
      <c r="C46" s="94"/>
      <c r="D46" s="94"/>
      <c r="E46" s="94"/>
      <c r="F46" s="94"/>
      <c r="G46" s="94"/>
      <c r="J46" s="94"/>
      <c r="K46" s="94"/>
      <c r="L46" s="94"/>
      <c r="M46" s="94"/>
      <c r="N46" s="94"/>
      <c r="O46" s="94"/>
      <c r="P46" s="94"/>
      <c r="Q46" s="94"/>
      <c r="R46" s="94"/>
    </row>
    <row r="47" spans="1:22" x14ac:dyDescent="0.2">
      <c r="A47" s="94"/>
      <c r="B47" s="94"/>
      <c r="C47" s="94"/>
      <c r="D47" s="94"/>
      <c r="E47" s="94"/>
      <c r="F47" s="94"/>
      <c r="G47" s="94"/>
      <c r="J47" s="94"/>
      <c r="K47" s="94"/>
      <c r="L47" s="94"/>
      <c r="M47" s="94"/>
      <c r="N47" s="94"/>
      <c r="O47" s="94"/>
      <c r="P47" s="94"/>
      <c r="Q47" s="94"/>
      <c r="R47" s="94"/>
    </row>
    <row r="48" spans="1:22" x14ac:dyDescent="0.2">
      <c r="A48" s="94"/>
      <c r="B48" s="94"/>
      <c r="C48" s="94"/>
      <c r="D48" s="94"/>
      <c r="E48" s="94"/>
      <c r="F48" s="94"/>
      <c r="G48" s="94"/>
      <c r="J48" s="94"/>
      <c r="K48" s="94"/>
      <c r="L48" s="94"/>
      <c r="M48" s="94"/>
      <c r="N48" s="94"/>
      <c r="O48" s="94"/>
      <c r="P48" s="94"/>
      <c r="Q48" s="94"/>
      <c r="R48" s="94"/>
    </row>
    <row r="49" spans="1:18" x14ac:dyDescent="0.2">
      <c r="A49" s="94"/>
      <c r="B49" s="94"/>
      <c r="C49" s="94"/>
      <c r="D49" s="94"/>
      <c r="E49" s="94"/>
      <c r="F49" s="94"/>
      <c r="G49" s="94"/>
      <c r="J49" s="94"/>
      <c r="K49" s="94"/>
      <c r="L49" s="94"/>
      <c r="M49" s="94"/>
      <c r="N49" s="94"/>
      <c r="O49" s="94"/>
      <c r="P49" s="94"/>
      <c r="Q49" s="94"/>
      <c r="R49" s="94"/>
    </row>
    <row r="50" spans="1:18" x14ac:dyDescent="0.2">
      <c r="A50" s="94"/>
      <c r="B50" s="94"/>
      <c r="C50" s="94"/>
      <c r="D50" s="94"/>
      <c r="E50" s="94"/>
      <c r="F50" s="94"/>
      <c r="G50" s="94"/>
      <c r="J50" s="94"/>
      <c r="K50" s="94"/>
      <c r="L50" s="94"/>
      <c r="M50" s="94"/>
      <c r="N50" s="94"/>
      <c r="O50" s="94"/>
      <c r="P50" s="94"/>
      <c r="Q50" s="94"/>
      <c r="R50" s="94"/>
    </row>
    <row r="51" spans="1:18" x14ac:dyDescent="0.2">
      <c r="A51" s="94"/>
      <c r="B51" s="94"/>
      <c r="C51" s="94"/>
      <c r="D51" s="94"/>
      <c r="E51" s="94"/>
      <c r="F51" s="94"/>
      <c r="G51" s="94"/>
      <c r="J51" s="94"/>
      <c r="K51" s="94"/>
      <c r="L51" s="94"/>
      <c r="M51" s="94"/>
      <c r="N51" s="94"/>
      <c r="O51" s="94"/>
      <c r="P51" s="94"/>
      <c r="Q51" s="94"/>
      <c r="R51" s="94"/>
    </row>
    <row r="52" spans="1:18" x14ac:dyDescent="0.2">
      <c r="A52" s="94"/>
      <c r="B52" s="94"/>
      <c r="C52" s="94"/>
      <c r="D52" s="94"/>
      <c r="E52" s="94"/>
      <c r="F52" s="94"/>
      <c r="G52" s="94"/>
      <c r="J52" s="94"/>
      <c r="K52" s="94"/>
      <c r="L52" s="94"/>
      <c r="M52" s="94"/>
      <c r="N52" s="94"/>
      <c r="O52" s="94"/>
      <c r="P52" s="94"/>
      <c r="Q52" s="94"/>
      <c r="R52" s="94"/>
    </row>
    <row r="53" spans="1:18" x14ac:dyDescent="0.2">
      <c r="A53" s="94"/>
      <c r="B53" s="94"/>
      <c r="C53" s="94"/>
      <c r="D53" s="94"/>
      <c r="E53" s="94"/>
      <c r="F53" s="94"/>
      <c r="G53" s="94"/>
      <c r="J53" s="94"/>
      <c r="K53" s="94"/>
      <c r="L53" s="94"/>
      <c r="M53" s="94"/>
      <c r="N53" s="94"/>
      <c r="O53" s="94"/>
      <c r="P53" s="94"/>
      <c r="Q53" s="94"/>
      <c r="R53" s="94"/>
    </row>
    <row r="54" spans="1:18" x14ac:dyDescent="0.2">
      <c r="A54" s="94"/>
      <c r="B54" s="94"/>
      <c r="C54" s="94"/>
      <c r="D54" s="94"/>
      <c r="E54" s="94"/>
      <c r="F54" s="94"/>
      <c r="G54" s="94"/>
      <c r="J54" s="94"/>
      <c r="K54" s="94"/>
      <c r="L54" s="94"/>
      <c r="M54" s="94"/>
      <c r="N54" s="94"/>
      <c r="O54" s="94"/>
      <c r="P54" s="94"/>
      <c r="Q54" s="94"/>
      <c r="R54" s="94"/>
    </row>
    <row r="55" spans="1:18" x14ac:dyDescent="0.2">
      <c r="A55" s="94"/>
      <c r="B55" s="94"/>
      <c r="C55" s="94"/>
      <c r="D55" s="94"/>
      <c r="E55" s="94"/>
      <c r="F55" s="94"/>
      <c r="G55" s="94"/>
      <c r="J55" s="94"/>
      <c r="K55" s="94"/>
      <c r="L55" s="94"/>
      <c r="M55" s="94"/>
      <c r="N55" s="94"/>
      <c r="O55" s="94"/>
      <c r="P55" s="94"/>
      <c r="Q55" s="94"/>
      <c r="R55" s="94"/>
    </row>
    <row r="56" spans="1:18" x14ac:dyDescent="0.2">
      <c r="A56" s="94"/>
      <c r="B56" s="94"/>
      <c r="C56" s="94"/>
      <c r="D56" s="94"/>
      <c r="E56" s="94"/>
      <c r="F56" s="94"/>
      <c r="G56" s="94"/>
    </row>
    <row r="57" spans="1:18" x14ac:dyDescent="0.2">
      <c r="A57" s="94"/>
      <c r="B57" s="94"/>
      <c r="C57" s="94"/>
      <c r="D57" s="94"/>
      <c r="E57" s="94"/>
      <c r="F57" s="94"/>
      <c r="G57" s="94"/>
    </row>
  </sheetData>
  <mergeCells count="36">
    <mergeCell ref="A1:X1"/>
    <mergeCell ref="A2:X2"/>
    <mergeCell ref="A3:X3"/>
    <mergeCell ref="A4:X4"/>
    <mergeCell ref="A5:Q5"/>
    <mergeCell ref="A6:X6"/>
    <mergeCell ref="A13:X13"/>
    <mergeCell ref="A14:X14"/>
    <mergeCell ref="A16:C16"/>
    <mergeCell ref="D16:D17"/>
    <mergeCell ref="E16:E17"/>
    <mergeCell ref="F16:G16"/>
    <mergeCell ref="H16:I16"/>
    <mergeCell ref="J16:K16"/>
    <mergeCell ref="L16:M16"/>
    <mergeCell ref="N16:O16"/>
    <mergeCell ref="P16:Q16"/>
    <mergeCell ref="R16:T16"/>
    <mergeCell ref="U16:U17"/>
    <mergeCell ref="V16:X16"/>
    <mergeCell ref="B17:C17"/>
    <mergeCell ref="B18:C18"/>
    <mergeCell ref="B19:C19"/>
    <mergeCell ref="B20:C20"/>
    <mergeCell ref="B21:C21"/>
    <mergeCell ref="B22:C22"/>
    <mergeCell ref="B23:C23"/>
    <mergeCell ref="B24:C24"/>
    <mergeCell ref="A36:C36"/>
    <mergeCell ref="H36:V36"/>
    <mergeCell ref="B25:C25"/>
    <mergeCell ref="B26:C26"/>
    <mergeCell ref="A27:C27"/>
    <mergeCell ref="T34:U34"/>
    <mergeCell ref="A35:C35"/>
    <mergeCell ref="H35:V3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opLeftCell="A13" workbookViewId="0">
      <selection activeCell="V19" sqref="V19:V26"/>
    </sheetView>
  </sheetViews>
  <sheetFormatPr baseColWidth="10" defaultRowHeight="12.75" x14ac:dyDescent="0.2"/>
  <cols>
    <col min="1" max="1" width="5.42578125" style="36" customWidth="1"/>
    <col min="2" max="2" width="12" style="36" customWidth="1"/>
    <col min="3" max="3" width="40.7109375" style="36" customWidth="1"/>
    <col min="4" max="4" width="12.28515625" style="36" customWidth="1"/>
    <col min="5" max="5" width="10.85546875" style="36" customWidth="1"/>
    <col min="6" max="6" width="12" style="36" customWidth="1"/>
    <col min="7" max="7" width="12.28515625" style="36" customWidth="1"/>
    <col min="8" max="15" width="9.28515625" style="36" hidden="1" customWidth="1"/>
    <col min="16" max="20" width="9.28515625" style="36" customWidth="1"/>
    <col min="21" max="21" width="20.57031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t="12.75" hidden="1" customHeight="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1"/>
      <c r="B7" s="1"/>
      <c r="C7" s="1"/>
      <c r="D7" s="1"/>
      <c r="E7" s="1"/>
      <c r="F7" s="1"/>
      <c r="G7" s="1"/>
      <c r="H7" s="1"/>
      <c r="I7" s="1"/>
      <c r="J7" s="1"/>
      <c r="K7" s="1"/>
      <c r="L7" s="1"/>
      <c r="M7" s="1"/>
      <c r="N7" s="1"/>
      <c r="O7" s="1"/>
      <c r="P7" s="1"/>
      <c r="Q7" s="1"/>
    </row>
    <row r="8" spans="1:24" x14ac:dyDescent="0.2">
      <c r="A8" s="459" t="s">
        <v>36</v>
      </c>
      <c r="B8" s="459"/>
      <c r="C8" s="30" t="s">
        <v>407</v>
      </c>
      <c r="D8" s="1"/>
      <c r="E8" s="1"/>
      <c r="F8" s="1"/>
      <c r="G8" s="1"/>
      <c r="H8" s="1"/>
      <c r="I8" s="1"/>
      <c r="J8" s="1"/>
      <c r="K8" s="1"/>
      <c r="L8" s="6"/>
      <c r="M8" s="6"/>
      <c r="N8" s="6"/>
      <c r="O8" s="6"/>
      <c r="P8" s="6"/>
      <c r="Q8" s="6"/>
    </row>
    <row r="9" spans="1:24" x14ac:dyDescent="0.2">
      <c r="A9" s="459" t="s">
        <v>0</v>
      </c>
      <c r="B9" s="459"/>
      <c r="C9" s="30" t="s">
        <v>226</v>
      </c>
      <c r="D9" s="1"/>
      <c r="E9" s="1"/>
      <c r="F9" s="1"/>
      <c r="G9" s="1"/>
      <c r="H9" s="1"/>
      <c r="I9" s="1"/>
      <c r="J9" s="1"/>
      <c r="K9" s="1"/>
      <c r="L9" s="6"/>
      <c r="M9" s="6"/>
      <c r="N9" s="6"/>
      <c r="O9" s="6"/>
      <c r="P9" s="6"/>
      <c r="Q9" s="6"/>
    </row>
    <row r="10" spans="1:24" x14ac:dyDescent="0.2">
      <c r="A10" s="459" t="s">
        <v>60</v>
      </c>
      <c r="B10" s="459"/>
      <c r="C10" s="30" t="s">
        <v>408</v>
      </c>
      <c r="D10" s="1"/>
      <c r="E10" s="1"/>
      <c r="F10" s="1"/>
      <c r="G10" s="1"/>
      <c r="H10" s="1"/>
      <c r="I10" s="1"/>
      <c r="J10" s="1"/>
      <c r="K10" s="1"/>
      <c r="L10" s="6"/>
      <c r="M10" s="6"/>
      <c r="N10" s="6"/>
      <c r="O10" s="6"/>
      <c r="P10" s="6"/>
      <c r="Q10" s="6"/>
    </row>
    <row r="11" spans="1:24" x14ac:dyDescent="0.2">
      <c r="A11" s="459" t="s">
        <v>6</v>
      </c>
      <c r="B11" s="459"/>
      <c r="C11" s="30" t="s">
        <v>409</v>
      </c>
      <c r="D11" s="1"/>
      <c r="E11" s="1"/>
      <c r="F11" s="1"/>
      <c r="G11" s="1"/>
      <c r="H11" s="1"/>
      <c r="I11" s="1"/>
      <c r="J11" s="1"/>
      <c r="K11" s="1"/>
      <c r="L11" s="6"/>
      <c r="M11" s="6"/>
      <c r="N11" s="6"/>
      <c r="O11" s="6"/>
      <c r="P11" s="6"/>
      <c r="Q11" s="6"/>
    </row>
    <row r="12" spans="1:24" x14ac:dyDescent="0.2">
      <c r="A12" s="459" t="s">
        <v>410</v>
      </c>
      <c r="B12" s="459"/>
      <c r="C12" s="30" t="s">
        <v>411</v>
      </c>
      <c r="D12" s="1"/>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8.5" customHeight="1" x14ac:dyDescent="0.2">
      <c r="A15" s="383" t="s">
        <v>412</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51.75"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22.5" customHeight="1" x14ac:dyDescent="0.2">
      <c r="A19" s="126">
        <v>1</v>
      </c>
      <c r="B19" s="458" t="s">
        <v>413</v>
      </c>
      <c r="C19" s="458"/>
      <c r="D19" s="127" t="s">
        <v>414</v>
      </c>
      <c r="E19" s="128">
        <v>0.3</v>
      </c>
      <c r="F19" s="17">
        <f>$F$26*E19</f>
        <v>277765.8</v>
      </c>
      <c r="G19" s="17">
        <f>$G$26*E19</f>
        <v>277765.8</v>
      </c>
      <c r="H19" s="129">
        <f>J19+L19+N19+P19</f>
        <v>360</v>
      </c>
      <c r="I19" s="129">
        <f>K19+M19+O19+Q19</f>
        <v>360</v>
      </c>
      <c r="J19" s="126">
        <v>90</v>
      </c>
      <c r="K19" s="130">
        <v>90</v>
      </c>
      <c r="L19" s="126">
        <v>90</v>
      </c>
      <c r="M19" s="129">
        <v>90</v>
      </c>
      <c r="N19" s="126">
        <v>90</v>
      </c>
      <c r="O19" s="129">
        <v>90</v>
      </c>
      <c r="P19" s="350">
        <v>90</v>
      </c>
      <c r="Q19" s="351">
        <v>90</v>
      </c>
      <c r="R19" s="13">
        <f t="shared" ref="R19:S25" si="0">J19+L19+N19+P19</f>
        <v>360</v>
      </c>
      <c r="S19" s="13">
        <f t="shared" si="0"/>
        <v>360</v>
      </c>
      <c r="T19" s="13">
        <f>S19-R19</f>
        <v>0</v>
      </c>
      <c r="U19" s="25"/>
      <c r="V19" s="129">
        <f>Q19/P19*100</f>
        <v>100</v>
      </c>
      <c r="W19" s="129">
        <f>G19/F19*100</f>
        <v>100</v>
      </c>
      <c r="X19" s="129">
        <f>V19/W19*100</f>
        <v>100</v>
      </c>
    </row>
    <row r="20" spans="1:24" ht="35.25" customHeight="1" x14ac:dyDescent="0.2">
      <c r="A20" s="126">
        <v>2</v>
      </c>
      <c r="B20" s="458" t="s">
        <v>415</v>
      </c>
      <c r="C20" s="458"/>
      <c r="D20" s="127" t="s">
        <v>140</v>
      </c>
      <c r="E20" s="128">
        <v>0.1</v>
      </c>
      <c r="F20" s="17">
        <f t="shared" ref="F20:F25" si="1">$F$26*E20</f>
        <v>92588.6</v>
      </c>
      <c r="G20" s="17">
        <f t="shared" ref="G20:G25" si="2">$G$26*E20</f>
        <v>92588.6</v>
      </c>
      <c r="H20" s="129">
        <f t="shared" ref="H20:I26" si="3">J20+L20+N20+P20</f>
        <v>5</v>
      </c>
      <c r="I20" s="129">
        <f t="shared" si="3"/>
        <v>2</v>
      </c>
      <c r="J20" s="126">
        <v>1</v>
      </c>
      <c r="K20" s="130">
        <v>1</v>
      </c>
      <c r="L20" s="126">
        <v>2</v>
      </c>
      <c r="M20" s="129">
        <v>0</v>
      </c>
      <c r="N20" s="126">
        <v>1</v>
      </c>
      <c r="O20" s="129">
        <v>0</v>
      </c>
      <c r="P20" s="350">
        <v>1</v>
      </c>
      <c r="Q20" s="351">
        <v>1</v>
      </c>
      <c r="R20" s="13">
        <f t="shared" si="0"/>
        <v>5</v>
      </c>
      <c r="S20" s="13">
        <f t="shared" si="0"/>
        <v>2</v>
      </c>
      <c r="T20" s="13">
        <f t="shared" ref="T20:T26" si="4">S20-R20</f>
        <v>-3</v>
      </c>
      <c r="U20" s="25"/>
      <c r="V20" s="129">
        <f t="shared" ref="V20:V26" si="5">Q20/P20*100</f>
        <v>100</v>
      </c>
      <c r="W20" s="129">
        <f t="shared" ref="W20:W26" si="6">G20/F20*100</f>
        <v>100</v>
      </c>
      <c r="X20" s="129">
        <f t="shared" ref="X20:X26" si="7">V20/W20*100</f>
        <v>100</v>
      </c>
    </row>
    <row r="21" spans="1:24" ht="35.25" customHeight="1" x14ac:dyDescent="0.2">
      <c r="A21" s="126">
        <v>3</v>
      </c>
      <c r="B21" s="458" t="s">
        <v>416</v>
      </c>
      <c r="C21" s="458"/>
      <c r="D21" s="127" t="s">
        <v>86</v>
      </c>
      <c r="E21" s="128">
        <v>0.2</v>
      </c>
      <c r="F21" s="17">
        <f t="shared" si="1"/>
        <v>185177.2</v>
      </c>
      <c r="G21" s="17">
        <f t="shared" si="2"/>
        <v>185177.2</v>
      </c>
      <c r="H21" s="129">
        <f t="shared" si="3"/>
        <v>12</v>
      </c>
      <c r="I21" s="129">
        <f t="shared" si="3"/>
        <v>37</v>
      </c>
      <c r="J21" s="126">
        <v>3</v>
      </c>
      <c r="K21" s="130">
        <v>3</v>
      </c>
      <c r="L21" s="126">
        <v>3</v>
      </c>
      <c r="M21" s="129">
        <v>1</v>
      </c>
      <c r="N21" s="126">
        <v>3</v>
      </c>
      <c r="O21" s="129">
        <v>3</v>
      </c>
      <c r="P21" s="350">
        <v>3</v>
      </c>
      <c r="Q21" s="351">
        <v>30</v>
      </c>
      <c r="R21" s="13">
        <f t="shared" si="0"/>
        <v>12</v>
      </c>
      <c r="S21" s="13">
        <f t="shared" si="0"/>
        <v>37</v>
      </c>
      <c r="T21" s="13">
        <f t="shared" si="4"/>
        <v>25</v>
      </c>
      <c r="U21" s="25"/>
      <c r="V21" s="129">
        <f t="shared" si="5"/>
        <v>1000</v>
      </c>
      <c r="W21" s="129">
        <f t="shared" si="6"/>
        <v>100</v>
      </c>
      <c r="X21" s="129">
        <f t="shared" si="7"/>
        <v>1000</v>
      </c>
    </row>
    <row r="22" spans="1:24" ht="35.25" customHeight="1" x14ac:dyDescent="0.2">
      <c r="A22" s="126">
        <v>4</v>
      </c>
      <c r="B22" s="458" t="s">
        <v>417</v>
      </c>
      <c r="C22" s="458"/>
      <c r="D22" s="127" t="s">
        <v>46</v>
      </c>
      <c r="E22" s="128">
        <v>0.1</v>
      </c>
      <c r="F22" s="17">
        <f t="shared" si="1"/>
        <v>92588.6</v>
      </c>
      <c r="G22" s="17">
        <f t="shared" si="2"/>
        <v>92588.6</v>
      </c>
      <c r="H22" s="129">
        <f t="shared" si="3"/>
        <v>6</v>
      </c>
      <c r="I22" s="129">
        <f t="shared" si="3"/>
        <v>5</v>
      </c>
      <c r="J22" s="126">
        <v>1</v>
      </c>
      <c r="K22" s="130">
        <v>1</v>
      </c>
      <c r="L22" s="126">
        <v>2</v>
      </c>
      <c r="M22" s="129">
        <v>1</v>
      </c>
      <c r="N22" s="126">
        <v>1</v>
      </c>
      <c r="O22" s="129">
        <v>1</v>
      </c>
      <c r="P22" s="350">
        <v>2</v>
      </c>
      <c r="Q22" s="351">
        <v>2</v>
      </c>
      <c r="R22" s="13">
        <f t="shared" si="0"/>
        <v>6</v>
      </c>
      <c r="S22" s="13">
        <f t="shared" si="0"/>
        <v>5</v>
      </c>
      <c r="T22" s="13">
        <f t="shared" si="4"/>
        <v>-1</v>
      </c>
      <c r="U22" s="25"/>
      <c r="V22" s="129">
        <f t="shared" si="5"/>
        <v>100</v>
      </c>
      <c r="W22" s="129">
        <f t="shared" si="6"/>
        <v>100</v>
      </c>
      <c r="X22" s="129">
        <f t="shared" si="7"/>
        <v>100</v>
      </c>
    </row>
    <row r="23" spans="1:24" ht="35.25" customHeight="1" x14ac:dyDescent="0.2">
      <c r="A23" s="126">
        <v>5</v>
      </c>
      <c r="B23" s="458" t="s">
        <v>418</v>
      </c>
      <c r="C23" s="458"/>
      <c r="D23" s="127" t="s">
        <v>68</v>
      </c>
      <c r="E23" s="128">
        <v>0.1</v>
      </c>
      <c r="F23" s="17">
        <f t="shared" si="1"/>
        <v>92588.6</v>
      </c>
      <c r="G23" s="17">
        <f t="shared" si="2"/>
        <v>92588.6</v>
      </c>
      <c r="H23" s="129">
        <f t="shared" si="3"/>
        <v>4</v>
      </c>
      <c r="I23" s="129">
        <f t="shared" si="3"/>
        <v>4</v>
      </c>
      <c r="J23" s="126">
        <v>1</v>
      </c>
      <c r="K23" s="130">
        <v>1</v>
      </c>
      <c r="L23" s="126">
        <v>1</v>
      </c>
      <c r="M23" s="129">
        <v>1</v>
      </c>
      <c r="N23" s="126">
        <v>1</v>
      </c>
      <c r="O23" s="129">
        <v>1</v>
      </c>
      <c r="P23" s="350">
        <v>1</v>
      </c>
      <c r="Q23" s="351">
        <v>1</v>
      </c>
      <c r="R23" s="13">
        <f t="shared" si="0"/>
        <v>4</v>
      </c>
      <c r="S23" s="13">
        <f t="shared" si="0"/>
        <v>4</v>
      </c>
      <c r="T23" s="13">
        <f t="shared" si="4"/>
        <v>0</v>
      </c>
      <c r="U23" s="25"/>
      <c r="V23" s="129">
        <f t="shared" si="5"/>
        <v>100</v>
      </c>
      <c r="W23" s="129">
        <f t="shared" si="6"/>
        <v>100</v>
      </c>
      <c r="X23" s="129">
        <f t="shared" si="7"/>
        <v>100</v>
      </c>
    </row>
    <row r="24" spans="1:24" ht="35.25" customHeight="1" x14ac:dyDescent="0.2">
      <c r="A24" s="126">
        <v>6</v>
      </c>
      <c r="B24" s="458" t="s">
        <v>419</v>
      </c>
      <c r="C24" s="458"/>
      <c r="D24" s="127" t="s">
        <v>68</v>
      </c>
      <c r="E24" s="128">
        <v>0.1</v>
      </c>
      <c r="F24" s="17">
        <f t="shared" si="1"/>
        <v>92588.6</v>
      </c>
      <c r="G24" s="17">
        <f t="shared" si="2"/>
        <v>92588.6</v>
      </c>
      <c r="H24" s="129">
        <f t="shared" si="3"/>
        <v>4</v>
      </c>
      <c r="I24" s="129">
        <f t="shared" si="3"/>
        <v>4</v>
      </c>
      <c r="J24" s="126">
        <v>1</v>
      </c>
      <c r="K24" s="130">
        <v>1</v>
      </c>
      <c r="L24" s="126">
        <v>1</v>
      </c>
      <c r="M24" s="129">
        <v>1</v>
      </c>
      <c r="N24" s="126">
        <v>1</v>
      </c>
      <c r="O24" s="129">
        <v>1</v>
      </c>
      <c r="P24" s="350">
        <v>1</v>
      </c>
      <c r="Q24" s="351">
        <v>1</v>
      </c>
      <c r="R24" s="13">
        <f t="shared" si="0"/>
        <v>4</v>
      </c>
      <c r="S24" s="13">
        <f t="shared" si="0"/>
        <v>4</v>
      </c>
      <c r="T24" s="13">
        <f t="shared" si="4"/>
        <v>0</v>
      </c>
      <c r="U24" s="25"/>
      <c r="V24" s="129">
        <f t="shared" si="5"/>
        <v>100</v>
      </c>
      <c r="W24" s="129">
        <f t="shared" si="6"/>
        <v>100</v>
      </c>
      <c r="X24" s="129">
        <f t="shared" si="7"/>
        <v>100</v>
      </c>
    </row>
    <row r="25" spans="1:24" ht="35.25" customHeight="1" x14ac:dyDescent="0.2">
      <c r="A25" s="126">
        <v>7</v>
      </c>
      <c r="B25" s="458" t="s">
        <v>420</v>
      </c>
      <c r="C25" s="458"/>
      <c r="D25" s="127" t="s">
        <v>44</v>
      </c>
      <c r="E25" s="128">
        <v>0.1</v>
      </c>
      <c r="F25" s="17">
        <f t="shared" si="1"/>
        <v>92588.6</v>
      </c>
      <c r="G25" s="17">
        <f t="shared" si="2"/>
        <v>92588.6</v>
      </c>
      <c r="H25" s="129">
        <f t="shared" si="3"/>
        <v>12</v>
      </c>
      <c r="I25" s="129">
        <f t="shared" si="3"/>
        <v>12</v>
      </c>
      <c r="J25" s="126">
        <v>3</v>
      </c>
      <c r="K25" s="130">
        <v>3</v>
      </c>
      <c r="L25" s="126">
        <v>3</v>
      </c>
      <c r="M25" s="129">
        <v>3</v>
      </c>
      <c r="N25" s="126">
        <v>3</v>
      </c>
      <c r="O25" s="129">
        <v>3</v>
      </c>
      <c r="P25" s="350">
        <v>3</v>
      </c>
      <c r="Q25" s="351">
        <v>3</v>
      </c>
      <c r="R25" s="13">
        <f t="shared" si="0"/>
        <v>12</v>
      </c>
      <c r="S25" s="13">
        <f t="shared" si="0"/>
        <v>12</v>
      </c>
      <c r="T25" s="13">
        <f t="shared" si="4"/>
        <v>0</v>
      </c>
      <c r="U25" s="25"/>
      <c r="V25" s="129">
        <f t="shared" si="5"/>
        <v>100</v>
      </c>
      <c r="W25" s="129">
        <f t="shared" si="6"/>
        <v>100</v>
      </c>
      <c r="X25" s="129">
        <f t="shared" si="7"/>
        <v>100</v>
      </c>
    </row>
    <row r="26" spans="1:24" s="1" customFormat="1" ht="36.75" customHeight="1" x14ac:dyDescent="0.2">
      <c r="A26" s="370" t="s">
        <v>24</v>
      </c>
      <c r="B26" s="371"/>
      <c r="C26" s="372"/>
      <c r="D26" s="18"/>
      <c r="E26" s="59">
        <f>SUM(E19:E25)</f>
        <v>1</v>
      </c>
      <c r="F26" s="19">
        <f>SEGUIMIENTO!D27</f>
        <v>925886</v>
      </c>
      <c r="G26" s="19">
        <f>SEGUIMIENTO!E27</f>
        <v>925886</v>
      </c>
      <c r="H26" s="18">
        <f>SUM(H19:H25)</f>
        <v>403</v>
      </c>
      <c r="I26" s="131">
        <f t="shared" si="3"/>
        <v>424</v>
      </c>
      <c r="J26" s="18">
        <f t="shared" ref="J26:Q26" si="8">SUM(J19:J25)</f>
        <v>100</v>
      </c>
      <c r="K26" s="18">
        <f t="shared" si="8"/>
        <v>100</v>
      </c>
      <c r="L26" s="18">
        <f t="shared" si="8"/>
        <v>102</v>
      </c>
      <c r="M26" s="18">
        <f t="shared" si="8"/>
        <v>97</v>
      </c>
      <c r="N26" s="18">
        <f t="shared" si="8"/>
        <v>100</v>
      </c>
      <c r="O26" s="18">
        <f t="shared" si="8"/>
        <v>99</v>
      </c>
      <c r="P26" s="18">
        <f t="shared" si="8"/>
        <v>101</v>
      </c>
      <c r="Q26" s="18">
        <f t="shared" si="8"/>
        <v>128</v>
      </c>
      <c r="R26" s="14">
        <f>J26+L26+N26+P26</f>
        <v>403</v>
      </c>
      <c r="S26" s="14">
        <f>K26+M26+O26+Q26</f>
        <v>424</v>
      </c>
      <c r="T26" s="14">
        <f t="shared" si="4"/>
        <v>21</v>
      </c>
      <c r="U26" s="14"/>
      <c r="V26" s="129">
        <f t="shared" si="5"/>
        <v>126.73267326732673</v>
      </c>
      <c r="W26" s="129">
        <f t="shared" si="6"/>
        <v>100</v>
      </c>
      <c r="X26" s="129">
        <f t="shared" si="7"/>
        <v>126.73267326732673</v>
      </c>
    </row>
    <row r="27" spans="1:24" s="6" customFormat="1" ht="14.25" customHeight="1" x14ac:dyDescent="0.2">
      <c r="F27" s="10"/>
    </row>
    <row r="28" spans="1:24" s="6" customFormat="1" ht="14.25" customHeight="1" x14ac:dyDescent="0.2">
      <c r="B28" s="11" t="s">
        <v>25</v>
      </c>
      <c r="F28" s="10"/>
      <c r="H28" s="6" t="s">
        <v>26</v>
      </c>
    </row>
    <row r="29" spans="1:24" x14ac:dyDescent="0.2">
      <c r="J29" s="94"/>
      <c r="K29" s="94"/>
      <c r="L29" s="94"/>
      <c r="M29" s="94"/>
      <c r="N29" s="94"/>
      <c r="O29" s="94"/>
      <c r="P29" s="94"/>
    </row>
    <row r="30" spans="1:24" x14ac:dyDescent="0.2">
      <c r="J30" s="94"/>
      <c r="K30" s="94"/>
      <c r="L30" s="94"/>
      <c r="M30" s="94"/>
      <c r="N30" s="94"/>
      <c r="O30" s="94"/>
      <c r="P30" s="94"/>
    </row>
    <row r="31" spans="1:24" x14ac:dyDescent="0.2">
      <c r="C31" s="6"/>
      <c r="D31" s="6"/>
      <c r="E31" s="6"/>
      <c r="F31" s="6"/>
      <c r="G31" s="6"/>
      <c r="H31" s="6"/>
      <c r="I31" s="6"/>
      <c r="J31" s="6"/>
      <c r="K31" s="6"/>
      <c r="L31" s="6"/>
      <c r="M31" s="6"/>
      <c r="N31" s="6"/>
      <c r="O31" s="6"/>
      <c r="P31" s="6"/>
      <c r="Q31" s="6"/>
      <c r="R31" s="6"/>
      <c r="S31" s="6"/>
      <c r="T31" s="50"/>
      <c r="U31" s="50"/>
      <c r="V31" s="395"/>
      <c r="W31" s="395"/>
      <c r="X31" s="6"/>
    </row>
    <row r="32" spans="1:24" x14ac:dyDescent="0.2">
      <c r="C32" s="388" t="s">
        <v>54</v>
      </c>
      <c r="D32" s="388"/>
      <c r="E32" s="388"/>
      <c r="F32" s="6"/>
      <c r="G32" s="6"/>
      <c r="H32" s="6"/>
      <c r="I32" s="6"/>
      <c r="J32" s="387" t="s">
        <v>283</v>
      </c>
      <c r="K32" s="387"/>
      <c r="L32" s="387"/>
      <c r="M32" s="387"/>
      <c r="N32" s="387"/>
      <c r="O32" s="387"/>
      <c r="P32" s="387"/>
      <c r="Q32" s="387"/>
      <c r="R32" s="387"/>
      <c r="S32" s="387"/>
      <c r="T32" s="387"/>
      <c r="U32" s="387"/>
      <c r="V32" s="387"/>
      <c r="W32" s="387"/>
      <c r="X32" s="387"/>
    </row>
    <row r="33" spans="3:24" x14ac:dyDescent="0.2">
      <c r="C33" s="387" t="s">
        <v>53</v>
      </c>
      <c r="D33" s="387"/>
      <c r="E33" s="387"/>
      <c r="F33" s="6"/>
      <c r="G33" s="6"/>
      <c r="H33" s="6"/>
      <c r="I33" s="6"/>
      <c r="J33" s="387" t="s">
        <v>113</v>
      </c>
      <c r="K33" s="387"/>
      <c r="L33" s="387"/>
      <c r="M33" s="387"/>
      <c r="N33" s="387"/>
      <c r="O33" s="387"/>
      <c r="P33" s="387"/>
      <c r="Q33" s="387"/>
      <c r="R33" s="387"/>
      <c r="S33" s="387"/>
      <c r="T33" s="387"/>
      <c r="U33" s="387"/>
      <c r="V33" s="387"/>
      <c r="W33" s="387"/>
      <c r="X33" s="387"/>
    </row>
  </sheetData>
  <mergeCells count="39">
    <mergeCell ref="A1:X1"/>
    <mergeCell ref="A2:X2"/>
    <mergeCell ref="A3:X3"/>
    <mergeCell ref="A4:X4"/>
    <mergeCell ref="A5:X5"/>
    <mergeCell ref="A6:X6"/>
    <mergeCell ref="A8:B8"/>
    <mergeCell ref="A9:B9"/>
    <mergeCell ref="A10:B10"/>
    <mergeCell ref="A11:B11"/>
    <mergeCell ref="A12:B12"/>
    <mergeCell ref="A14:X14"/>
    <mergeCell ref="A15:X15"/>
    <mergeCell ref="A17:C17"/>
    <mergeCell ref="D17:D18"/>
    <mergeCell ref="E17:E18"/>
    <mergeCell ref="F17:G17"/>
    <mergeCell ref="H17:I17"/>
    <mergeCell ref="J17:K17"/>
    <mergeCell ref="L17:M17"/>
    <mergeCell ref="N17:O17"/>
    <mergeCell ref="P17:Q17"/>
    <mergeCell ref="A26:C26"/>
    <mergeCell ref="R17:T17"/>
    <mergeCell ref="U17:U18"/>
    <mergeCell ref="V17:X17"/>
    <mergeCell ref="B18:C18"/>
    <mergeCell ref="B19:C19"/>
    <mergeCell ref="B20:C20"/>
    <mergeCell ref="B21:C21"/>
    <mergeCell ref="B22:C22"/>
    <mergeCell ref="B23:C23"/>
    <mergeCell ref="B24:C24"/>
    <mergeCell ref="B25:C25"/>
    <mergeCell ref="V31:W31"/>
    <mergeCell ref="C32:E32"/>
    <mergeCell ref="J32:X32"/>
    <mergeCell ref="C33:E33"/>
    <mergeCell ref="J33:X3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topLeftCell="A6" workbookViewId="0">
      <selection activeCell="V19" sqref="V19:V26"/>
    </sheetView>
  </sheetViews>
  <sheetFormatPr baseColWidth="10" defaultRowHeight="12.75" x14ac:dyDescent="0.2"/>
  <cols>
    <col min="1" max="1" width="5.42578125" style="36" customWidth="1"/>
    <col min="2" max="2" width="12" style="36" customWidth="1"/>
    <col min="3" max="3" width="40.7109375" style="36" customWidth="1"/>
    <col min="4" max="4" width="12.28515625" style="36" customWidth="1"/>
    <col min="5" max="5" width="10.42578125" style="36" customWidth="1"/>
    <col min="6" max="6" width="12.5703125" style="36" customWidth="1"/>
    <col min="7" max="7" width="13.140625" style="36" customWidth="1"/>
    <col min="8" max="8" width="10.7109375" style="36" hidden="1" customWidth="1"/>
    <col min="9" max="9" width="9.28515625" style="36" hidden="1" customWidth="1"/>
    <col min="10" max="10" width="10.140625" style="36" hidden="1" customWidth="1"/>
    <col min="11" max="11" width="9.28515625" style="36" hidden="1" customWidth="1"/>
    <col min="12" max="12" width="10.42578125" style="36" hidden="1" customWidth="1"/>
    <col min="13" max="13" width="9.28515625" style="36" hidden="1" customWidth="1"/>
    <col min="14" max="14" width="9.5703125" style="36" hidden="1" customWidth="1"/>
    <col min="15" max="15" width="9.28515625" style="36" hidden="1" customWidth="1"/>
    <col min="16" max="16" width="10.140625" style="36" customWidth="1"/>
    <col min="17" max="20" width="9.28515625" style="36" customWidth="1"/>
    <col min="21" max="21" width="23.85546875" style="36" customWidth="1"/>
    <col min="22" max="24" width="8.85546875" style="36" customWidth="1"/>
    <col min="25" max="25" width="11.42578125" style="36" customWidth="1"/>
    <col min="26"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t="12.75" hidden="1" customHeight="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459" t="s">
        <v>36</v>
      </c>
      <c r="B8" s="459"/>
      <c r="C8" s="30" t="s">
        <v>407</v>
      </c>
      <c r="D8" s="1"/>
      <c r="E8" s="1"/>
      <c r="F8" s="1"/>
      <c r="G8" s="1"/>
      <c r="H8" s="1"/>
      <c r="I8" s="1"/>
      <c r="J8" s="1"/>
      <c r="K8" s="1"/>
      <c r="L8" s="1"/>
      <c r="M8" s="1"/>
      <c r="N8" s="1"/>
      <c r="O8" s="1"/>
      <c r="P8" s="1"/>
      <c r="Q8" s="1"/>
    </row>
    <row r="9" spans="1:24" x14ac:dyDescent="0.2">
      <c r="A9" s="459" t="s">
        <v>0</v>
      </c>
      <c r="B9" s="459"/>
      <c r="C9" s="30" t="s">
        <v>226</v>
      </c>
      <c r="D9" s="1"/>
      <c r="E9" s="1"/>
      <c r="F9" s="1"/>
      <c r="G9" s="1"/>
      <c r="H9" s="1"/>
      <c r="I9" s="1"/>
      <c r="J9" s="1"/>
      <c r="K9" s="1"/>
      <c r="L9" s="6"/>
      <c r="M9" s="6"/>
      <c r="N9" s="6"/>
      <c r="O9" s="6"/>
      <c r="P9" s="6"/>
      <c r="Q9" s="6"/>
    </row>
    <row r="10" spans="1:24" x14ac:dyDescent="0.2">
      <c r="A10" s="459" t="s">
        <v>60</v>
      </c>
      <c r="B10" s="459"/>
      <c r="C10" s="30" t="s">
        <v>421</v>
      </c>
      <c r="D10" s="1"/>
      <c r="E10" s="1"/>
      <c r="F10" s="1"/>
      <c r="G10" s="1"/>
      <c r="H10" s="1"/>
      <c r="I10" s="1"/>
      <c r="J10" s="1"/>
      <c r="K10" s="1"/>
      <c r="L10" s="6"/>
      <c r="M10" s="6"/>
      <c r="N10" s="6"/>
      <c r="O10" s="6"/>
      <c r="P10" s="6"/>
      <c r="Q10" s="6"/>
    </row>
    <row r="11" spans="1:24" x14ac:dyDescent="0.2">
      <c r="A11" s="459" t="s">
        <v>6</v>
      </c>
      <c r="B11" s="459"/>
      <c r="C11" s="30" t="s">
        <v>422</v>
      </c>
      <c r="D11" s="1"/>
      <c r="E11" s="1"/>
      <c r="F11" s="1"/>
      <c r="G11" s="1"/>
      <c r="H11" s="1"/>
      <c r="I11" s="1"/>
      <c r="J11" s="1"/>
      <c r="K11" s="1"/>
      <c r="L11" s="6"/>
      <c r="M11" s="6"/>
      <c r="N11" s="6"/>
      <c r="O11" s="6"/>
      <c r="P11" s="6"/>
      <c r="Q11" s="6"/>
    </row>
    <row r="12" spans="1:24" x14ac:dyDescent="0.2">
      <c r="A12" s="459" t="s">
        <v>410</v>
      </c>
      <c r="B12" s="459"/>
      <c r="C12" s="30" t="s">
        <v>411</v>
      </c>
      <c r="D12" s="1"/>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8.5" customHeight="1" x14ac:dyDescent="0.2">
      <c r="A15" s="383" t="s">
        <v>412</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19.5"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126">
        <v>1</v>
      </c>
      <c r="B19" s="458" t="s">
        <v>413</v>
      </c>
      <c r="C19" s="458"/>
      <c r="D19" s="127" t="s">
        <v>414</v>
      </c>
      <c r="E19" s="128">
        <v>0.3</v>
      </c>
      <c r="F19" s="17">
        <f>$F$26*E19</f>
        <v>186450</v>
      </c>
      <c r="G19" s="17">
        <f>$G$26*E19</f>
        <v>186450</v>
      </c>
      <c r="H19" s="129">
        <f>J19+L19+N19+P19</f>
        <v>360</v>
      </c>
      <c r="I19" s="129">
        <f>K19+M19+O19+Q19</f>
        <v>360</v>
      </c>
      <c r="J19" s="126">
        <v>90</v>
      </c>
      <c r="K19" s="130">
        <v>90</v>
      </c>
      <c r="L19" s="126">
        <v>90</v>
      </c>
      <c r="M19" s="129">
        <v>90</v>
      </c>
      <c r="N19" s="126">
        <v>90</v>
      </c>
      <c r="O19" s="129">
        <v>90</v>
      </c>
      <c r="P19" s="350">
        <v>90</v>
      </c>
      <c r="Q19" s="351">
        <v>90</v>
      </c>
      <c r="R19" s="13">
        <f t="shared" ref="R19:S26" si="0">J19+L19+N19+P19</f>
        <v>360</v>
      </c>
      <c r="S19" s="13">
        <f t="shared" si="0"/>
        <v>360</v>
      </c>
      <c r="T19" s="13">
        <f>S19-R19</f>
        <v>0</v>
      </c>
      <c r="U19" s="132"/>
      <c r="V19" s="129">
        <f>Q19/P19*100</f>
        <v>100</v>
      </c>
      <c r="W19" s="129">
        <f>G19/F19*100</f>
        <v>100</v>
      </c>
      <c r="X19" s="129">
        <f>V19/W19*100</f>
        <v>100</v>
      </c>
    </row>
    <row r="20" spans="1:24" ht="45" customHeight="1" x14ac:dyDescent="0.2">
      <c r="A20" s="126">
        <v>2</v>
      </c>
      <c r="B20" s="458" t="s">
        <v>423</v>
      </c>
      <c r="C20" s="458"/>
      <c r="D20" s="127" t="s">
        <v>140</v>
      </c>
      <c r="E20" s="128">
        <v>0.1</v>
      </c>
      <c r="F20" s="17">
        <f t="shared" ref="F20:F25" si="1">$F$26*E20</f>
        <v>62150</v>
      </c>
      <c r="G20" s="17">
        <f t="shared" ref="G20:G25" si="2">$G$26*E20</f>
        <v>62150</v>
      </c>
      <c r="H20" s="129">
        <f t="shared" ref="H20:I25" si="3">J20+L20+N20+P20</f>
        <v>5</v>
      </c>
      <c r="I20" s="129">
        <f t="shared" si="3"/>
        <v>1</v>
      </c>
      <c r="J20" s="126">
        <v>1</v>
      </c>
      <c r="K20" s="130">
        <v>1</v>
      </c>
      <c r="L20" s="126">
        <v>2</v>
      </c>
      <c r="M20" s="129">
        <v>0</v>
      </c>
      <c r="N20" s="126">
        <v>1</v>
      </c>
      <c r="O20" s="129">
        <v>0</v>
      </c>
      <c r="P20" s="350">
        <v>1</v>
      </c>
      <c r="Q20" s="351">
        <v>0</v>
      </c>
      <c r="R20" s="13">
        <f t="shared" si="0"/>
        <v>5</v>
      </c>
      <c r="S20" s="13">
        <f t="shared" si="0"/>
        <v>1</v>
      </c>
      <c r="T20" s="13">
        <f t="shared" ref="T20:T26" si="4">S20-R20</f>
        <v>-4</v>
      </c>
      <c r="U20" s="352" t="s">
        <v>1163</v>
      </c>
      <c r="V20" s="129">
        <f t="shared" ref="V20:V26" si="5">Q20/P20*100</f>
        <v>0</v>
      </c>
      <c r="W20" s="129">
        <f t="shared" ref="W20:W26" si="6">G20/F20*100</f>
        <v>100</v>
      </c>
      <c r="X20" s="129">
        <f t="shared" ref="X20:X26" si="7">V20/W20*100</f>
        <v>0</v>
      </c>
    </row>
    <row r="21" spans="1:24" ht="45" customHeight="1" x14ac:dyDescent="0.2">
      <c r="A21" s="126">
        <v>3</v>
      </c>
      <c r="B21" s="458" t="s">
        <v>416</v>
      </c>
      <c r="C21" s="458"/>
      <c r="D21" s="127" t="s">
        <v>86</v>
      </c>
      <c r="E21" s="128">
        <v>0.2</v>
      </c>
      <c r="F21" s="17">
        <f t="shared" si="1"/>
        <v>124300</v>
      </c>
      <c r="G21" s="17">
        <f t="shared" si="2"/>
        <v>124300</v>
      </c>
      <c r="H21" s="129">
        <f t="shared" si="3"/>
        <v>12</v>
      </c>
      <c r="I21" s="129">
        <f t="shared" si="3"/>
        <v>37</v>
      </c>
      <c r="J21" s="126">
        <v>3</v>
      </c>
      <c r="K21" s="130">
        <v>3</v>
      </c>
      <c r="L21" s="126">
        <v>3</v>
      </c>
      <c r="M21" s="129">
        <v>1</v>
      </c>
      <c r="N21" s="126">
        <v>3</v>
      </c>
      <c r="O21" s="129">
        <v>3</v>
      </c>
      <c r="P21" s="350">
        <v>3</v>
      </c>
      <c r="Q21" s="351">
        <v>30</v>
      </c>
      <c r="R21" s="13">
        <f t="shared" si="0"/>
        <v>12</v>
      </c>
      <c r="S21" s="13">
        <f t="shared" si="0"/>
        <v>37</v>
      </c>
      <c r="T21" s="13">
        <f t="shared" si="4"/>
        <v>25</v>
      </c>
      <c r="U21" s="132"/>
      <c r="V21" s="129">
        <f t="shared" si="5"/>
        <v>1000</v>
      </c>
      <c r="W21" s="129">
        <f t="shared" si="6"/>
        <v>100</v>
      </c>
      <c r="X21" s="129">
        <f t="shared" si="7"/>
        <v>1000</v>
      </c>
    </row>
    <row r="22" spans="1:24" ht="45" customHeight="1" x14ac:dyDescent="0.2">
      <c r="A22" s="126">
        <v>4</v>
      </c>
      <c r="B22" s="458" t="s">
        <v>417</v>
      </c>
      <c r="C22" s="458"/>
      <c r="D22" s="127" t="s">
        <v>46</v>
      </c>
      <c r="E22" s="128">
        <v>0.1</v>
      </c>
      <c r="F22" s="17">
        <f t="shared" si="1"/>
        <v>62150</v>
      </c>
      <c r="G22" s="17">
        <f t="shared" si="2"/>
        <v>62150</v>
      </c>
      <c r="H22" s="129">
        <f t="shared" si="3"/>
        <v>6</v>
      </c>
      <c r="I22" s="129">
        <f t="shared" si="3"/>
        <v>5</v>
      </c>
      <c r="J22" s="126">
        <v>1</v>
      </c>
      <c r="K22" s="130">
        <v>1</v>
      </c>
      <c r="L22" s="126">
        <v>2</v>
      </c>
      <c r="M22" s="129">
        <v>1</v>
      </c>
      <c r="N22" s="126">
        <v>1</v>
      </c>
      <c r="O22" s="129">
        <v>1</v>
      </c>
      <c r="P22" s="350">
        <v>2</v>
      </c>
      <c r="Q22" s="351">
        <v>2</v>
      </c>
      <c r="R22" s="13">
        <f t="shared" si="0"/>
        <v>6</v>
      </c>
      <c r="S22" s="13">
        <f t="shared" si="0"/>
        <v>5</v>
      </c>
      <c r="T22" s="13">
        <f t="shared" si="4"/>
        <v>-1</v>
      </c>
      <c r="U22" s="132"/>
      <c r="V22" s="129">
        <f t="shared" si="5"/>
        <v>100</v>
      </c>
      <c r="W22" s="129">
        <f t="shared" si="6"/>
        <v>100</v>
      </c>
      <c r="X22" s="129">
        <f t="shared" si="7"/>
        <v>100</v>
      </c>
    </row>
    <row r="23" spans="1:24" ht="45" customHeight="1" x14ac:dyDescent="0.2">
      <c r="A23" s="126">
        <v>5</v>
      </c>
      <c r="B23" s="458" t="s">
        <v>424</v>
      </c>
      <c r="C23" s="458"/>
      <c r="D23" s="127" t="s">
        <v>68</v>
      </c>
      <c r="E23" s="128">
        <v>0.1</v>
      </c>
      <c r="F23" s="17">
        <f t="shared" si="1"/>
        <v>62150</v>
      </c>
      <c r="G23" s="17">
        <f t="shared" si="2"/>
        <v>62150</v>
      </c>
      <c r="H23" s="129">
        <f t="shared" si="3"/>
        <v>4</v>
      </c>
      <c r="I23" s="129">
        <f t="shared" si="3"/>
        <v>4</v>
      </c>
      <c r="J23" s="126">
        <v>1</v>
      </c>
      <c r="K23" s="130">
        <v>1</v>
      </c>
      <c r="L23" s="126">
        <v>1</v>
      </c>
      <c r="M23" s="129">
        <v>1</v>
      </c>
      <c r="N23" s="126">
        <v>1</v>
      </c>
      <c r="O23" s="129">
        <v>1</v>
      </c>
      <c r="P23" s="350">
        <v>1</v>
      </c>
      <c r="Q23" s="351">
        <v>1</v>
      </c>
      <c r="R23" s="13">
        <f t="shared" si="0"/>
        <v>4</v>
      </c>
      <c r="S23" s="13">
        <f t="shared" si="0"/>
        <v>4</v>
      </c>
      <c r="T23" s="13">
        <f t="shared" si="4"/>
        <v>0</v>
      </c>
      <c r="U23" s="132"/>
      <c r="V23" s="129">
        <f t="shared" si="5"/>
        <v>100</v>
      </c>
      <c r="W23" s="129">
        <f t="shared" si="6"/>
        <v>100</v>
      </c>
      <c r="X23" s="129">
        <f t="shared" si="7"/>
        <v>100</v>
      </c>
    </row>
    <row r="24" spans="1:24" ht="45" customHeight="1" x14ac:dyDescent="0.2">
      <c r="A24" s="126">
        <v>6</v>
      </c>
      <c r="B24" s="458" t="s">
        <v>419</v>
      </c>
      <c r="C24" s="458"/>
      <c r="D24" s="127" t="s">
        <v>68</v>
      </c>
      <c r="E24" s="128">
        <v>0.1</v>
      </c>
      <c r="F24" s="17">
        <f t="shared" si="1"/>
        <v>62150</v>
      </c>
      <c r="G24" s="17">
        <f t="shared" si="2"/>
        <v>62150</v>
      </c>
      <c r="H24" s="129">
        <f t="shared" si="3"/>
        <v>4</v>
      </c>
      <c r="I24" s="129">
        <f t="shared" si="3"/>
        <v>6</v>
      </c>
      <c r="J24" s="126">
        <v>1</v>
      </c>
      <c r="K24" s="130">
        <v>1</v>
      </c>
      <c r="L24" s="126">
        <v>1</v>
      </c>
      <c r="M24" s="129">
        <v>1</v>
      </c>
      <c r="N24" s="126">
        <v>1</v>
      </c>
      <c r="O24" s="129">
        <v>1</v>
      </c>
      <c r="P24" s="350">
        <v>1</v>
      </c>
      <c r="Q24" s="351">
        <v>3</v>
      </c>
      <c r="R24" s="13">
        <f t="shared" si="0"/>
        <v>4</v>
      </c>
      <c r="S24" s="13">
        <f t="shared" si="0"/>
        <v>6</v>
      </c>
      <c r="T24" s="13">
        <f t="shared" si="4"/>
        <v>2</v>
      </c>
      <c r="U24" s="132"/>
      <c r="V24" s="129">
        <f t="shared" si="5"/>
        <v>300</v>
      </c>
      <c r="W24" s="129">
        <f t="shared" si="6"/>
        <v>100</v>
      </c>
      <c r="X24" s="129">
        <f t="shared" si="7"/>
        <v>300</v>
      </c>
    </row>
    <row r="25" spans="1:24" ht="45" customHeight="1" x14ac:dyDescent="0.2">
      <c r="A25" s="126">
        <v>7</v>
      </c>
      <c r="B25" s="458" t="s">
        <v>420</v>
      </c>
      <c r="C25" s="458"/>
      <c r="D25" s="127" t="s">
        <v>44</v>
      </c>
      <c r="E25" s="128">
        <v>0.1</v>
      </c>
      <c r="F25" s="17">
        <f t="shared" si="1"/>
        <v>62150</v>
      </c>
      <c r="G25" s="17">
        <f t="shared" si="2"/>
        <v>62150</v>
      </c>
      <c r="H25" s="129">
        <f t="shared" si="3"/>
        <v>12</v>
      </c>
      <c r="I25" s="129">
        <f t="shared" si="3"/>
        <v>12</v>
      </c>
      <c r="J25" s="126">
        <v>3</v>
      </c>
      <c r="K25" s="130">
        <v>3</v>
      </c>
      <c r="L25" s="126">
        <v>3</v>
      </c>
      <c r="M25" s="129">
        <v>3</v>
      </c>
      <c r="N25" s="126">
        <v>3</v>
      </c>
      <c r="O25" s="129">
        <v>3</v>
      </c>
      <c r="P25" s="350">
        <v>3</v>
      </c>
      <c r="Q25" s="351">
        <v>3</v>
      </c>
      <c r="R25" s="13">
        <f t="shared" si="0"/>
        <v>12</v>
      </c>
      <c r="S25" s="13">
        <f t="shared" si="0"/>
        <v>12</v>
      </c>
      <c r="T25" s="13">
        <f t="shared" si="4"/>
        <v>0</v>
      </c>
      <c r="U25" s="132"/>
      <c r="V25" s="129">
        <f t="shared" si="5"/>
        <v>100</v>
      </c>
      <c r="W25" s="129">
        <f t="shared" si="6"/>
        <v>100</v>
      </c>
      <c r="X25" s="129">
        <f t="shared" si="7"/>
        <v>100</v>
      </c>
    </row>
    <row r="26" spans="1:24" s="1" customFormat="1" ht="36.75" customHeight="1" x14ac:dyDescent="0.2">
      <c r="A26" s="370" t="s">
        <v>24</v>
      </c>
      <c r="B26" s="371"/>
      <c r="C26" s="372"/>
      <c r="D26" s="18"/>
      <c r="E26" s="90">
        <f>SUM(E19:E25)</f>
        <v>1</v>
      </c>
      <c r="F26" s="40">
        <f>SEGUIMIENTO!D28</f>
        <v>621500</v>
      </c>
      <c r="G26" s="40">
        <f>SEGUIMIENTO!E28</f>
        <v>621500</v>
      </c>
      <c r="H26" s="18">
        <f t="shared" ref="H26:Q26" si="8">SUM(H19:H25)</f>
        <v>403</v>
      </c>
      <c r="I26" s="18">
        <f t="shared" si="8"/>
        <v>425</v>
      </c>
      <c r="J26" s="18">
        <f t="shared" si="8"/>
        <v>100</v>
      </c>
      <c r="K26" s="18">
        <f t="shared" si="8"/>
        <v>100</v>
      </c>
      <c r="L26" s="18">
        <f t="shared" si="8"/>
        <v>102</v>
      </c>
      <c r="M26" s="18">
        <f t="shared" si="8"/>
        <v>97</v>
      </c>
      <c r="N26" s="18">
        <f t="shared" si="8"/>
        <v>100</v>
      </c>
      <c r="O26" s="18">
        <f t="shared" si="8"/>
        <v>99</v>
      </c>
      <c r="P26" s="18">
        <f t="shared" si="8"/>
        <v>101</v>
      </c>
      <c r="Q26" s="18">
        <f t="shared" si="8"/>
        <v>129</v>
      </c>
      <c r="R26" s="14">
        <f t="shared" si="0"/>
        <v>403</v>
      </c>
      <c r="S26" s="14">
        <f t="shared" si="0"/>
        <v>425</v>
      </c>
      <c r="T26" s="14">
        <f t="shared" si="4"/>
        <v>22</v>
      </c>
      <c r="U26" s="14"/>
      <c r="V26" s="129">
        <f t="shared" si="5"/>
        <v>127.72277227722772</v>
      </c>
      <c r="W26" s="129">
        <f t="shared" si="6"/>
        <v>100</v>
      </c>
      <c r="X26" s="129">
        <f t="shared" si="7"/>
        <v>127.72277227722772</v>
      </c>
    </row>
    <row r="27" spans="1:24" s="6" customFormat="1" ht="14.25" customHeight="1" x14ac:dyDescent="0.2">
      <c r="F27" s="10"/>
    </row>
    <row r="28" spans="1:24" s="6" customFormat="1" ht="14.25" customHeight="1" x14ac:dyDescent="0.2">
      <c r="B28" s="11" t="s">
        <v>25</v>
      </c>
      <c r="F28" s="10"/>
      <c r="H28" s="6" t="s">
        <v>26</v>
      </c>
      <c r="R28" s="36"/>
      <c r="S28" s="36"/>
      <c r="T28" s="36"/>
      <c r="U28" s="36"/>
    </row>
    <row r="29" spans="1:24" x14ac:dyDescent="0.2">
      <c r="J29" s="94"/>
      <c r="K29" s="94"/>
      <c r="L29" s="94"/>
      <c r="M29" s="94"/>
      <c r="N29" s="94"/>
      <c r="O29" s="94"/>
      <c r="P29" s="94"/>
    </row>
    <row r="30" spans="1:24" x14ac:dyDescent="0.2">
      <c r="J30" s="94"/>
      <c r="K30" s="94"/>
      <c r="L30" s="94"/>
      <c r="M30" s="94"/>
      <c r="N30" s="94"/>
      <c r="O30" s="94"/>
      <c r="P30" s="94"/>
    </row>
    <row r="31" spans="1:24" x14ac:dyDescent="0.2">
      <c r="J31" s="94"/>
      <c r="K31" s="94"/>
      <c r="L31" s="94"/>
      <c r="M31" s="94"/>
      <c r="N31" s="94"/>
      <c r="O31" s="94"/>
      <c r="P31" s="94"/>
    </row>
    <row r="32" spans="1:24" x14ac:dyDescent="0.2">
      <c r="J32" s="94"/>
      <c r="K32" s="94"/>
      <c r="L32" s="94"/>
      <c r="M32" s="94"/>
      <c r="N32" s="94"/>
      <c r="O32" s="94"/>
      <c r="P32" s="94"/>
    </row>
    <row r="33" spans="1:22" x14ac:dyDescent="0.2">
      <c r="A33" s="6"/>
      <c r="B33" s="6"/>
      <c r="C33" s="6"/>
      <c r="D33" s="6"/>
      <c r="E33" s="6"/>
      <c r="F33" s="6"/>
      <c r="G33" s="6"/>
      <c r="H33" s="6"/>
      <c r="I33" s="6"/>
      <c r="J33" s="6"/>
      <c r="K33" s="6"/>
      <c r="L33" s="6"/>
      <c r="M33" s="6"/>
      <c r="N33" s="6"/>
      <c r="O33" s="6"/>
      <c r="P33" s="6"/>
      <c r="Q33" s="6"/>
      <c r="R33" s="50"/>
      <c r="S33" s="50"/>
      <c r="T33" s="395"/>
      <c r="U33" s="395"/>
      <c r="V33" s="6"/>
    </row>
    <row r="34" spans="1:22" x14ac:dyDescent="0.2">
      <c r="A34" s="388" t="s">
        <v>54</v>
      </c>
      <c r="B34" s="388"/>
      <c r="C34" s="388"/>
      <c r="D34" s="6"/>
      <c r="E34" s="6"/>
      <c r="F34" s="6"/>
      <c r="G34" s="6"/>
      <c r="H34" s="387" t="s">
        <v>283</v>
      </c>
      <c r="I34" s="387"/>
      <c r="J34" s="387"/>
      <c r="K34" s="387"/>
      <c r="L34" s="387"/>
      <c r="M34" s="387"/>
      <c r="N34" s="387"/>
      <c r="O34" s="387"/>
      <c r="P34" s="387"/>
      <c r="Q34" s="387"/>
      <c r="R34" s="387"/>
      <c r="S34" s="387"/>
      <c r="T34" s="387"/>
      <c r="U34" s="387"/>
      <c r="V34" s="387"/>
    </row>
    <row r="35" spans="1:22" x14ac:dyDescent="0.2">
      <c r="A35" s="387" t="s">
        <v>53</v>
      </c>
      <c r="B35" s="387"/>
      <c r="C35" s="387"/>
      <c r="D35" s="6"/>
      <c r="E35" s="6"/>
      <c r="F35" s="6"/>
      <c r="G35" s="6"/>
      <c r="H35" s="387" t="s">
        <v>113</v>
      </c>
      <c r="I35" s="387"/>
      <c r="J35" s="387"/>
      <c r="K35" s="387"/>
      <c r="L35" s="387"/>
      <c r="M35" s="387"/>
      <c r="N35" s="387"/>
      <c r="O35" s="387"/>
      <c r="P35" s="387"/>
      <c r="Q35" s="387"/>
      <c r="R35" s="387"/>
      <c r="S35" s="387"/>
      <c r="T35" s="387"/>
      <c r="U35" s="387"/>
      <c r="V35" s="387"/>
    </row>
  </sheetData>
  <mergeCells count="39">
    <mergeCell ref="A1:X1"/>
    <mergeCell ref="A2:X2"/>
    <mergeCell ref="A3:X3"/>
    <mergeCell ref="A4:X4"/>
    <mergeCell ref="A5:X5"/>
    <mergeCell ref="A6:X6"/>
    <mergeCell ref="A8:B8"/>
    <mergeCell ref="A9:B9"/>
    <mergeCell ref="A10:B10"/>
    <mergeCell ref="A11:B11"/>
    <mergeCell ref="A12:B12"/>
    <mergeCell ref="A14:X14"/>
    <mergeCell ref="A15:X15"/>
    <mergeCell ref="A17:C17"/>
    <mergeCell ref="D17:D18"/>
    <mergeCell ref="E17:E18"/>
    <mergeCell ref="F17:G17"/>
    <mergeCell ref="H17:I17"/>
    <mergeCell ref="J17:K17"/>
    <mergeCell ref="L17:M17"/>
    <mergeCell ref="N17:O17"/>
    <mergeCell ref="P17:Q17"/>
    <mergeCell ref="A26:C26"/>
    <mergeCell ref="R17:T17"/>
    <mergeCell ref="U17:U18"/>
    <mergeCell ref="V17:X17"/>
    <mergeCell ref="B18:C18"/>
    <mergeCell ref="B19:C19"/>
    <mergeCell ref="B20:C20"/>
    <mergeCell ref="B21:C21"/>
    <mergeCell ref="B22:C22"/>
    <mergeCell ref="B23:C23"/>
    <mergeCell ref="B24:C24"/>
    <mergeCell ref="B25:C25"/>
    <mergeCell ref="T33:U33"/>
    <mergeCell ref="A34:C34"/>
    <mergeCell ref="H34:V34"/>
    <mergeCell ref="A35:C35"/>
    <mergeCell ref="H35:V3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topLeftCell="A21" workbookViewId="0">
      <selection activeCell="V26" sqref="V26"/>
    </sheetView>
  </sheetViews>
  <sheetFormatPr baseColWidth="10" defaultRowHeight="12.75" x14ac:dyDescent="0.2"/>
  <cols>
    <col min="1" max="1" width="5.42578125" style="36" customWidth="1"/>
    <col min="2" max="2" width="12" style="36" customWidth="1"/>
    <col min="3" max="3" width="40.7109375" style="36" customWidth="1"/>
    <col min="4" max="5" width="12.28515625" style="36" customWidth="1"/>
    <col min="6" max="6" width="12.140625" style="36" customWidth="1"/>
    <col min="7" max="7" width="12" style="36" customWidth="1"/>
    <col min="8" max="15" width="9.28515625" style="36" hidden="1" customWidth="1"/>
    <col min="16" max="20" width="9.28515625" style="36" customWidth="1"/>
    <col min="21" max="21" width="20.425781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t="12.75" hidden="1" customHeight="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459" t="s">
        <v>36</v>
      </c>
      <c r="B8" s="459"/>
      <c r="C8" s="30" t="s">
        <v>407</v>
      </c>
      <c r="D8" s="1"/>
      <c r="E8" s="1"/>
      <c r="F8" s="1"/>
      <c r="G8" s="1"/>
      <c r="H8" s="1"/>
      <c r="I8" s="1"/>
      <c r="J8" s="1"/>
      <c r="K8" s="1"/>
      <c r="L8" s="1"/>
      <c r="M8" s="1"/>
      <c r="N8" s="1"/>
      <c r="O8" s="1"/>
      <c r="P8" s="1"/>
      <c r="Q8" s="1"/>
    </row>
    <row r="9" spans="1:24" x14ac:dyDescent="0.2">
      <c r="A9" s="459" t="s">
        <v>0</v>
      </c>
      <c r="B9" s="459"/>
      <c r="C9" s="30" t="s">
        <v>226</v>
      </c>
      <c r="D9" s="1"/>
      <c r="E9" s="1"/>
      <c r="F9" s="1"/>
      <c r="G9" s="1"/>
      <c r="H9" s="1"/>
      <c r="I9" s="1"/>
      <c r="J9" s="1"/>
      <c r="K9" s="1"/>
      <c r="L9" s="6"/>
      <c r="M9" s="6"/>
      <c r="N9" s="6"/>
      <c r="O9" s="6"/>
      <c r="P9" s="6"/>
      <c r="Q9" s="6"/>
    </row>
    <row r="10" spans="1:24" x14ac:dyDescent="0.2">
      <c r="A10" s="459" t="s">
        <v>60</v>
      </c>
      <c r="B10" s="459"/>
      <c r="C10" s="30" t="s">
        <v>425</v>
      </c>
      <c r="D10" s="1"/>
      <c r="E10" s="1"/>
      <c r="F10" s="1"/>
      <c r="G10" s="1"/>
      <c r="H10" s="1"/>
      <c r="I10" s="1"/>
      <c r="J10" s="1"/>
      <c r="K10" s="1"/>
      <c r="L10" s="6"/>
      <c r="M10" s="6"/>
      <c r="N10" s="6"/>
      <c r="O10" s="6"/>
      <c r="P10" s="6"/>
      <c r="Q10" s="6"/>
    </row>
    <row r="11" spans="1:24" x14ac:dyDescent="0.2">
      <c r="A11" s="459" t="s">
        <v>6</v>
      </c>
      <c r="B11" s="459"/>
      <c r="C11" s="30" t="s">
        <v>409</v>
      </c>
      <c r="D11" s="1"/>
      <c r="E11" s="1"/>
      <c r="F11" s="1"/>
      <c r="G11" s="1"/>
      <c r="H11" s="1"/>
      <c r="I11" s="1"/>
      <c r="J11" s="1"/>
      <c r="K11" s="1"/>
      <c r="L11" s="6"/>
      <c r="M11" s="6"/>
      <c r="N11" s="6"/>
      <c r="O11" s="6"/>
      <c r="P11" s="6"/>
      <c r="Q11" s="6"/>
    </row>
    <row r="12" spans="1:24" x14ac:dyDescent="0.2">
      <c r="A12" s="459" t="s">
        <v>410</v>
      </c>
      <c r="B12" s="459"/>
      <c r="C12" s="30" t="s">
        <v>411</v>
      </c>
      <c r="D12" s="1"/>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6.25" customHeight="1" x14ac:dyDescent="0.2">
      <c r="A15" s="383" t="s">
        <v>412</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126">
        <v>1</v>
      </c>
      <c r="B19" s="458" t="s">
        <v>413</v>
      </c>
      <c r="C19" s="458"/>
      <c r="D19" s="127" t="s">
        <v>414</v>
      </c>
      <c r="E19" s="128">
        <v>0.3</v>
      </c>
      <c r="F19" s="17">
        <f>$F$26*E19</f>
        <v>253116.59999999998</v>
      </c>
      <c r="G19" s="17">
        <f>$G$26*E19</f>
        <v>253116.59999999998</v>
      </c>
      <c r="H19" s="129">
        <f>J19+L19+N19+P19</f>
        <v>360</v>
      </c>
      <c r="I19" s="129">
        <f>K19+M19+O19+Q19</f>
        <v>360</v>
      </c>
      <c r="J19" s="126">
        <v>90</v>
      </c>
      <c r="K19" s="130">
        <v>90</v>
      </c>
      <c r="L19" s="126">
        <v>90</v>
      </c>
      <c r="M19" s="129">
        <v>90</v>
      </c>
      <c r="N19" s="126">
        <v>90</v>
      </c>
      <c r="O19" s="266">
        <v>90</v>
      </c>
      <c r="P19" s="350">
        <v>90</v>
      </c>
      <c r="Q19" s="351">
        <v>90</v>
      </c>
      <c r="R19" s="13">
        <f t="shared" ref="R19:S26" si="0">J19+L19+N19+P19</f>
        <v>360</v>
      </c>
      <c r="S19" s="13">
        <f t="shared" si="0"/>
        <v>360</v>
      </c>
      <c r="T19" s="13">
        <f>S19-R19</f>
        <v>0</v>
      </c>
      <c r="U19" s="25"/>
      <c r="V19" s="129">
        <f>Q19/P19*100</f>
        <v>100</v>
      </c>
      <c r="W19" s="129">
        <f>G19/F19*100</f>
        <v>100</v>
      </c>
      <c r="X19" s="56">
        <f>V19/W19*100</f>
        <v>100</v>
      </c>
    </row>
    <row r="20" spans="1:24" ht="45" customHeight="1" x14ac:dyDescent="0.2">
      <c r="A20" s="126">
        <v>2</v>
      </c>
      <c r="B20" s="458" t="s">
        <v>423</v>
      </c>
      <c r="C20" s="458"/>
      <c r="D20" s="127" t="s">
        <v>140</v>
      </c>
      <c r="E20" s="128">
        <v>0.1</v>
      </c>
      <c r="F20" s="17">
        <f t="shared" ref="F20:F25" si="1">$F$26*E20</f>
        <v>84372.200000000012</v>
      </c>
      <c r="G20" s="17">
        <f t="shared" ref="G20:G25" si="2">$G$26*E20</f>
        <v>84372.200000000012</v>
      </c>
      <c r="H20" s="129">
        <f t="shared" ref="H20:I25" si="3">J20+L20+N20+P20</f>
        <v>5</v>
      </c>
      <c r="I20" s="129">
        <f t="shared" si="3"/>
        <v>1</v>
      </c>
      <c r="J20" s="126">
        <v>1</v>
      </c>
      <c r="K20" s="130">
        <v>1</v>
      </c>
      <c r="L20" s="126">
        <v>2</v>
      </c>
      <c r="M20" s="129">
        <v>0</v>
      </c>
      <c r="N20" s="126">
        <v>1</v>
      </c>
      <c r="O20" s="266">
        <v>0</v>
      </c>
      <c r="P20" s="350">
        <v>1</v>
      </c>
      <c r="Q20" s="351">
        <v>0</v>
      </c>
      <c r="R20" s="13">
        <f t="shared" si="0"/>
        <v>5</v>
      </c>
      <c r="S20" s="13">
        <f t="shared" si="0"/>
        <v>1</v>
      </c>
      <c r="T20" s="13">
        <f t="shared" ref="T20:T26" si="4">S20-R20</f>
        <v>-4</v>
      </c>
      <c r="U20" s="346" t="s">
        <v>1163</v>
      </c>
      <c r="V20" s="129">
        <f t="shared" ref="V20:V26" si="5">Q20/P20*100</f>
        <v>0</v>
      </c>
      <c r="W20" s="129">
        <f t="shared" ref="W20:W26" si="6">G20/F20*100</f>
        <v>100</v>
      </c>
      <c r="X20" s="56">
        <f t="shared" ref="X20:X26" si="7">V20/W20*100</f>
        <v>0</v>
      </c>
    </row>
    <row r="21" spans="1:24" ht="45" customHeight="1" x14ac:dyDescent="0.2">
      <c r="A21" s="126">
        <v>3</v>
      </c>
      <c r="B21" s="458" t="s">
        <v>416</v>
      </c>
      <c r="C21" s="458"/>
      <c r="D21" s="127" t="s">
        <v>86</v>
      </c>
      <c r="E21" s="128">
        <v>0.2</v>
      </c>
      <c r="F21" s="17">
        <f t="shared" si="1"/>
        <v>168744.40000000002</v>
      </c>
      <c r="G21" s="17">
        <f t="shared" si="2"/>
        <v>168744.40000000002</v>
      </c>
      <c r="H21" s="129">
        <f t="shared" si="3"/>
        <v>12</v>
      </c>
      <c r="I21" s="129">
        <f t="shared" si="3"/>
        <v>37</v>
      </c>
      <c r="J21" s="126">
        <v>3</v>
      </c>
      <c r="K21" s="130">
        <v>3</v>
      </c>
      <c r="L21" s="126">
        <v>3</v>
      </c>
      <c r="M21" s="129">
        <v>1</v>
      </c>
      <c r="N21" s="126">
        <v>3</v>
      </c>
      <c r="O21" s="266">
        <v>3</v>
      </c>
      <c r="P21" s="350">
        <v>3</v>
      </c>
      <c r="Q21" s="351">
        <v>30</v>
      </c>
      <c r="R21" s="13">
        <f t="shared" si="0"/>
        <v>12</v>
      </c>
      <c r="S21" s="13">
        <f t="shared" si="0"/>
        <v>37</v>
      </c>
      <c r="T21" s="13">
        <f t="shared" si="4"/>
        <v>25</v>
      </c>
      <c r="U21" s="25"/>
      <c r="V21" s="129">
        <f t="shared" si="5"/>
        <v>1000</v>
      </c>
      <c r="W21" s="129">
        <f t="shared" si="6"/>
        <v>100</v>
      </c>
      <c r="X21" s="56">
        <f t="shared" si="7"/>
        <v>1000</v>
      </c>
    </row>
    <row r="22" spans="1:24" ht="45" customHeight="1" x14ac:dyDescent="0.2">
      <c r="A22" s="126">
        <v>4</v>
      </c>
      <c r="B22" s="458" t="s">
        <v>426</v>
      </c>
      <c r="C22" s="458"/>
      <c r="D22" s="127" t="s">
        <v>46</v>
      </c>
      <c r="E22" s="128">
        <v>0.1</v>
      </c>
      <c r="F22" s="17">
        <f t="shared" si="1"/>
        <v>84372.200000000012</v>
      </c>
      <c r="G22" s="17">
        <f t="shared" si="2"/>
        <v>84372.200000000012</v>
      </c>
      <c r="H22" s="129">
        <f t="shared" si="3"/>
        <v>6</v>
      </c>
      <c r="I22" s="129">
        <f t="shared" si="3"/>
        <v>5</v>
      </c>
      <c r="J22" s="126">
        <v>1</v>
      </c>
      <c r="K22" s="130">
        <v>1</v>
      </c>
      <c r="L22" s="126">
        <v>2</v>
      </c>
      <c r="M22" s="129">
        <v>1</v>
      </c>
      <c r="N22" s="126">
        <v>1</v>
      </c>
      <c r="O22" s="266">
        <v>1</v>
      </c>
      <c r="P22" s="350">
        <v>2</v>
      </c>
      <c r="Q22" s="351">
        <v>2</v>
      </c>
      <c r="R22" s="13">
        <f t="shared" si="0"/>
        <v>6</v>
      </c>
      <c r="S22" s="13">
        <f t="shared" si="0"/>
        <v>5</v>
      </c>
      <c r="T22" s="13">
        <f t="shared" si="4"/>
        <v>-1</v>
      </c>
      <c r="U22" s="25"/>
      <c r="V22" s="129">
        <f t="shared" si="5"/>
        <v>100</v>
      </c>
      <c r="W22" s="129">
        <f t="shared" si="6"/>
        <v>100</v>
      </c>
      <c r="X22" s="56">
        <f t="shared" si="7"/>
        <v>100</v>
      </c>
    </row>
    <row r="23" spans="1:24" ht="45" customHeight="1" x14ac:dyDescent="0.2">
      <c r="A23" s="126">
        <v>5</v>
      </c>
      <c r="B23" s="458" t="s">
        <v>424</v>
      </c>
      <c r="C23" s="458"/>
      <c r="D23" s="127" t="s">
        <v>68</v>
      </c>
      <c r="E23" s="128">
        <v>0.1</v>
      </c>
      <c r="F23" s="17">
        <f t="shared" si="1"/>
        <v>84372.200000000012</v>
      </c>
      <c r="G23" s="17">
        <f t="shared" si="2"/>
        <v>84372.200000000012</v>
      </c>
      <c r="H23" s="129">
        <f t="shared" si="3"/>
        <v>4</v>
      </c>
      <c r="I23" s="129">
        <f t="shared" si="3"/>
        <v>4</v>
      </c>
      <c r="J23" s="126">
        <v>1</v>
      </c>
      <c r="K23" s="130">
        <v>1</v>
      </c>
      <c r="L23" s="126">
        <v>1</v>
      </c>
      <c r="M23" s="129">
        <v>1</v>
      </c>
      <c r="N23" s="126">
        <v>1</v>
      </c>
      <c r="O23" s="266">
        <v>1</v>
      </c>
      <c r="P23" s="350">
        <v>1</v>
      </c>
      <c r="Q23" s="351">
        <v>1</v>
      </c>
      <c r="R23" s="13">
        <f t="shared" si="0"/>
        <v>4</v>
      </c>
      <c r="S23" s="13">
        <f t="shared" si="0"/>
        <v>4</v>
      </c>
      <c r="T23" s="13">
        <f t="shared" si="4"/>
        <v>0</v>
      </c>
      <c r="U23" s="25"/>
      <c r="V23" s="129">
        <f t="shared" si="5"/>
        <v>100</v>
      </c>
      <c r="W23" s="129">
        <f t="shared" si="6"/>
        <v>100</v>
      </c>
      <c r="X23" s="56">
        <f t="shared" si="7"/>
        <v>100</v>
      </c>
    </row>
    <row r="24" spans="1:24" ht="45" customHeight="1" x14ac:dyDescent="0.2">
      <c r="A24" s="126">
        <v>6</v>
      </c>
      <c r="B24" s="458" t="s">
        <v>419</v>
      </c>
      <c r="C24" s="458"/>
      <c r="D24" s="127" t="s">
        <v>68</v>
      </c>
      <c r="E24" s="128">
        <v>0.1</v>
      </c>
      <c r="F24" s="17">
        <f t="shared" si="1"/>
        <v>84372.200000000012</v>
      </c>
      <c r="G24" s="17">
        <f t="shared" si="2"/>
        <v>84372.200000000012</v>
      </c>
      <c r="H24" s="129">
        <f t="shared" si="3"/>
        <v>4</v>
      </c>
      <c r="I24" s="129">
        <f t="shared" si="3"/>
        <v>4</v>
      </c>
      <c r="J24" s="126">
        <v>1</v>
      </c>
      <c r="K24" s="130">
        <v>1</v>
      </c>
      <c r="L24" s="126">
        <v>1</v>
      </c>
      <c r="M24" s="129">
        <v>1</v>
      </c>
      <c r="N24" s="126">
        <v>1</v>
      </c>
      <c r="O24" s="266">
        <v>1</v>
      </c>
      <c r="P24" s="350">
        <v>1</v>
      </c>
      <c r="Q24" s="351">
        <v>1</v>
      </c>
      <c r="R24" s="13">
        <f t="shared" si="0"/>
        <v>4</v>
      </c>
      <c r="S24" s="13">
        <f t="shared" si="0"/>
        <v>4</v>
      </c>
      <c r="T24" s="13">
        <f t="shared" si="4"/>
        <v>0</v>
      </c>
      <c r="U24" s="25"/>
      <c r="V24" s="129">
        <f t="shared" si="5"/>
        <v>100</v>
      </c>
      <c r="W24" s="129">
        <f t="shared" si="6"/>
        <v>100</v>
      </c>
      <c r="X24" s="56">
        <f t="shared" si="7"/>
        <v>100</v>
      </c>
    </row>
    <row r="25" spans="1:24" ht="45" customHeight="1" x14ac:dyDescent="0.2">
      <c r="A25" s="126">
        <v>7</v>
      </c>
      <c r="B25" s="458" t="s">
        <v>420</v>
      </c>
      <c r="C25" s="458"/>
      <c r="D25" s="127" t="s">
        <v>44</v>
      </c>
      <c r="E25" s="128">
        <v>0.1</v>
      </c>
      <c r="F25" s="17">
        <f t="shared" si="1"/>
        <v>84372.200000000012</v>
      </c>
      <c r="G25" s="17">
        <f t="shared" si="2"/>
        <v>84372.200000000012</v>
      </c>
      <c r="H25" s="129">
        <f t="shared" si="3"/>
        <v>12</v>
      </c>
      <c r="I25" s="129">
        <f t="shared" si="3"/>
        <v>12</v>
      </c>
      <c r="J25" s="126">
        <v>3</v>
      </c>
      <c r="K25" s="130">
        <v>3</v>
      </c>
      <c r="L25" s="126">
        <v>3</v>
      </c>
      <c r="M25" s="129">
        <v>3</v>
      </c>
      <c r="N25" s="126">
        <v>3</v>
      </c>
      <c r="O25" s="266">
        <v>3</v>
      </c>
      <c r="P25" s="350">
        <v>3</v>
      </c>
      <c r="Q25" s="351">
        <v>3</v>
      </c>
      <c r="R25" s="13">
        <f t="shared" si="0"/>
        <v>12</v>
      </c>
      <c r="S25" s="13">
        <f t="shared" si="0"/>
        <v>12</v>
      </c>
      <c r="T25" s="13">
        <f t="shared" si="4"/>
        <v>0</v>
      </c>
      <c r="U25" s="25"/>
      <c r="V25" s="129">
        <f t="shared" si="5"/>
        <v>100</v>
      </c>
      <c r="W25" s="129">
        <f t="shared" si="6"/>
        <v>100</v>
      </c>
      <c r="X25" s="56">
        <f t="shared" si="7"/>
        <v>100</v>
      </c>
    </row>
    <row r="26" spans="1:24" s="1" customFormat="1" ht="36.75" customHeight="1" x14ac:dyDescent="0.2">
      <c r="A26" s="370" t="s">
        <v>24</v>
      </c>
      <c r="B26" s="371"/>
      <c r="C26" s="372"/>
      <c r="D26" s="18"/>
      <c r="E26" s="59">
        <f>SUM(E19:E25)</f>
        <v>1</v>
      </c>
      <c r="F26" s="40">
        <f>SEGUIMIENTO!D29</f>
        <v>843722</v>
      </c>
      <c r="G26" s="40">
        <f>SEGUIMIENTO!E29</f>
        <v>843722</v>
      </c>
      <c r="H26" s="40" t="e">
        <f>SEGUIMIENTO!#REF!</f>
        <v>#REF!</v>
      </c>
      <c r="I26" s="40" t="e">
        <f>SEGUIMIENTO!#REF!</f>
        <v>#REF!</v>
      </c>
      <c r="J26" s="40">
        <f>SEGUIMIENTO!F29</f>
        <v>0</v>
      </c>
      <c r="K26" s="40">
        <f>SEGUIMIENTO!G29</f>
        <v>0</v>
      </c>
      <c r="L26" s="40">
        <f>SEGUIMIENTO!H29</f>
        <v>0</v>
      </c>
      <c r="M26" s="40">
        <f>SEGUIMIENTO!I29</f>
        <v>0</v>
      </c>
      <c r="N26" s="18">
        <f>SUM(N19:N25)</f>
        <v>100</v>
      </c>
      <c r="O26" s="18">
        <f>SUM(O19:O25)</f>
        <v>99</v>
      </c>
      <c r="P26" s="18">
        <f>SUM(P19:P25)</f>
        <v>101</v>
      </c>
      <c r="Q26" s="18">
        <f>SUM(Q19:Q25)</f>
        <v>127</v>
      </c>
      <c r="R26" s="14">
        <f t="shared" si="0"/>
        <v>201</v>
      </c>
      <c r="S26" s="14">
        <f t="shared" si="0"/>
        <v>226</v>
      </c>
      <c r="T26" s="14">
        <f t="shared" si="4"/>
        <v>25</v>
      </c>
      <c r="U26" s="14"/>
      <c r="V26" s="129">
        <f t="shared" si="5"/>
        <v>125.74257425742574</v>
      </c>
      <c r="W26" s="129">
        <f t="shared" si="6"/>
        <v>100</v>
      </c>
      <c r="X26" s="56">
        <f t="shared" si="7"/>
        <v>125.74257425742574</v>
      </c>
    </row>
    <row r="27" spans="1:24" s="6" customFormat="1" ht="14.25" customHeight="1" x14ac:dyDescent="0.2">
      <c r="F27" s="10"/>
    </row>
    <row r="28" spans="1:24" s="6" customFormat="1" ht="14.25" customHeight="1" x14ac:dyDescent="0.2">
      <c r="B28" s="11" t="s">
        <v>25</v>
      </c>
      <c r="F28" s="10"/>
      <c r="H28" s="6" t="s">
        <v>26</v>
      </c>
    </row>
    <row r="29" spans="1:24" x14ac:dyDescent="0.2">
      <c r="J29" s="94"/>
      <c r="K29" s="94"/>
      <c r="L29" s="94"/>
      <c r="M29" s="94"/>
      <c r="N29" s="94"/>
      <c r="O29" s="94"/>
      <c r="P29" s="94"/>
    </row>
    <row r="30" spans="1:24" x14ac:dyDescent="0.2">
      <c r="J30" s="94"/>
      <c r="K30" s="94"/>
      <c r="L30" s="94"/>
      <c r="M30" s="94"/>
      <c r="N30" s="94"/>
      <c r="O30" s="94"/>
      <c r="P30" s="94"/>
    </row>
    <row r="31" spans="1:24" x14ac:dyDescent="0.2">
      <c r="J31" s="94"/>
      <c r="K31" s="94"/>
      <c r="L31" s="94"/>
      <c r="M31" s="94"/>
      <c r="N31" s="94"/>
      <c r="O31" s="94"/>
      <c r="P31" s="94"/>
    </row>
    <row r="32" spans="1:24" x14ac:dyDescent="0.2">
      <c r="A32" s="6"/>
      <c r="B32" s="6"/>
      <c r="C32" s="6"/>
      <c r="D32" s="6"/>
      <c r="E32" s="6"/>
      <c r="F32" s="6"/>
      <c r="G32" s="6"/>
      <c r="H32" s="6"/>
      <c r="I32" s="6"/>
      <c r="J32" s="6"/>
      <c r="K32" s="6"/>
      <c r="L32" s="6"/>
      <c r="M32" s="6"/>
      <c r="N32" s="6"/>
      <c r="O32" s="6"/>
      <c r="P32" s="6"/>
      <c r="Q32" s="6"/>
      <c r="R32" s="50"/>
      <c r="S32" s="50"/>
      <c r="T32" s="395"/>
      <c r="U32" s="395"/>
      <c r="V32" s="6"/>
    </row>
    <row r="33" spans="1:22" x14ac:dyDescent="0.2">
      <c r="A33" s="388" t="s">
        <v>54</v>
      </c>
      <c r="B33" s="388"/>
      <c r="C33" s="388"/>
      <c r="D33" s="6"/>
      <c r="E33" s="6"/>
      <c r="F33" s="6"/>
      <c r="G33" s="6"/>
      <c r="H33" s="387" t="s">
        <v>283</v>
      </c>
      <c r="I33" s="387"/>
      <c r="J33" s="387"/>
      <c r="K33" s="387"/>
      <c r="L33" s="387"/>
      <c r="M33" s="387"/>
      <c r="N33" s="387"/>
      <c r="O33" s="387"/>
      <c r="P33" s="387"/>
      <c r="Q33" s="387"/>
      <c r="R33" s="387"/>
      <c r="S33" s="387"/>
      <c r="T33" s="387"/>
      <c r="U33" s="387"/>
      <c r="V33" s="387"/>
    </row>
    <row r="34" spans="1:22" x14ac:dyDescent="0.2">
      <c r="A34" s="387" t="s">
        <v>53</v>
      </c>
      <c r="B34" s="387"/>
      <c r="C34" s="387"/>
      <c r="D34" s="6"/>
      <c r="E34" s="6"/>
      <c r="F34" s="6"/>
      <c r="G34" s="6"/>
      <c r="H34" s="387" t="s">
        <v>113</v>
      </c>
      <c r="I34" s="387"/>
      <c r="J34" s="387"/>
      <c r="K34" s="387"/>
      <c r="L34" s="387"/>
      <c r="M34" s="387"/>
      <c r="N34" s="387"/>
      <c r="O34" s="387"/>
      <c r="P34" s="387"/>
      <c r="Q34" s="387"/>
      <c r="R34" s="387"/>
      <c r="S34" s="387"/>
      <c r="T34" s="387"/>
      <c r="U34" s="387"/>
      <c r="V34" s="387"/>
    </row>
  </sheetData>
  <mergeCells count="39">
    <mergeCell ref="A1:X1"/>
    <mergeCell ref="A2:X2"/>
    <mergeCell ref="A3:X3"/>
    <mergeCell ref="A4:X4"/>
    <mergeCell ref="A5:X5"/>
    <mergeCell ref="A6:X6"/>
    <mergeCell ref="A8:B8"/>
    <mergeCell ref="A9:B9"/>
    <mergeCell ref="A10:B10"/>
    <mergeCell ref="A11:B11"/>
    <mergeCell ref="A12:B12"/>
    <mergeCell ref="A14:X14"/>
    <mergeCell ref="A15:X15"/>
    <mergeCell ref="A17:C17"/>
    <mergeCell ref="D17:D18"/>
    <mergeCell ref="E17:E18"/>
    <mergeCell ref="F17:G17"/>
    <mergeCell ref="H17:I17"/>
    <mergeCell ref="J17:K17"/>
    <mergeCell ref="L17:M17"/>
    <mergeCell ref="N17:O17"/>
    <mergeCell ref="P17:Q17"/>
    <mergeCell ref="A26:C26"/>
    <mergeCell ref="R17:T17"/>
    <mergeCell ref="U17:U18"/>
    <mergeCell ref="V17:X17"/>
    <mergeCell ref="B18:C18"/>
    <mergeCell ref="B19:C19"/>
    <mergeCell ref="B20:C20"/>
    <mergeCell ref="B21:C21"/>
    <mergeCell ref="B22:C22"/>
    <mergeCell ref="B23:C23"/>
    <mergeCell ref="B24:C24"/>
    <mergeCell ref="B25:C25"/>
    <mergeCell ref="T32:U32"/>
    <mergeCell ref="A33:C33"/>
    <mergeCell ref="H33:V33"/>
    <mergeCell ref="A34:C34"/>
    <mergeCell ref="H34:V3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workbookViewId="0">
      <selection activeCell="V19" sqref="V19:V26"/>
    </sheetView>
  </sheetViews>
  <sheetFormatPr baseColWidth="10" defaultRowHeight="12.75" x14ac:dyDescent="0.2"/>
  <cols>
    <col min="1" max="1" width="5.42578125" style="36" customWidth="1"/>
    <col min="2" max="2" width="12" style="36" customWidth="1"/>
    <col min="3" max="3" width="40.7109375" style="36" customWidth="1"/>
    <col min="4" max="4" width="12.28515625" style="36" customWidth="1"/>
    <col min="5" max="5" width="10.85546875" style="36" customWidth="1"/>
    <col min="6" max="6" width="12.140625" style="36" customWidth="1"/>
    <col min="7" max="7" width="12.28515625" style="36" customWidth="1"/>
    <col min="8" max="8" width="10.5703125" style="36" hidden="1" customWidth="1"/>
    <col min="9" max="15" width="9.28515625" style="36" hidden="1" customWidth="1"/>
    <col min="16" max="20" width="9.28515625" style="36" customWidth="1"/>
    <col min="21" max="21" width="21.7109375" style="36" customWidth="1"/>
    <col min="22" max="24" width="8.7109375" style="36" customWidth="1"/>
    <col min="25" max="16384" width="11.42578125" style="36"/>
  </cols>
  <sheetData>
    <row r="1" spans="1:24" x14ac:dyDescent="0.2">
      <c r="A1" s="366" t="s">
        <v>427</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t="12.75" hidden="1" customHeight="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t="12.75" hidden="1" customHeight="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t="12.75" hidden="1" customHeight="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459" t="s">
        <v>36</v>
      </c>
      <c r="B8" s="459"/>
      <c r="C8" s="30" t="s">
        <v>407</v>
      </c>
      <c r="D8" s="1"/>
      <c r="E8" s="1"/>
      <c r="F8" s="1"/>
      <c r="G8" s="1"/>
      <c r="H8" s="1"/>
      <c r="I8" s="1"/>
      <c r="J8" s="1"/>
      <c r="K8" s="1"/>
      <c r="L8" s="1"/>
      <c r="M8" s="1"/>
      <c r="N8" s="1"/>
      <c r="O8" s="1"/>
      <c r="P8" s="1"/>
      <c r="Q8" s="1"/>
    </row>
    <row r="9" spans="1:24" x14ac:dyDescent="0.2">
      <c r="A9" s="459" t="s">
        <v>0</v>
      </c>
      <c r="B9" s="459"/>
      <c r="C9" s="30" t="s">
        <v>226</v>
      </c>
      <c r="D9" s="1"/>
      <c r="E9" s="1"/>
      <c r="F9" s="1"/>
      <c r="G9" s="1"/>
      <c r="H9" s="1"/>
      <c r="I9" s="1"/>
      <c r="J9" s="1"/>
      <c r="K9" s="1"/>
      <c r="L9" s="6"/>
      <c r="M9" s="6"/>
      <c r="N9" s="6"/>
      <c r="O9" s="6"/>
      <c r="P9" s="6"/>
      <c r="Q9" s="6"/>
    </row>
    <row r="10" spans="1:24" x14ac:dyDescent="0.2">
      <c r="A10" s="459" t="s">
        <v>60</v>
      </c>
      <c r="B10" s="459"/>
      <c r="C10" s="30" t="s">
        <v>428</v>
      </c>
      <c r="D10" s="1"/>
      <c r="E10" s="1"/>
      <c r="F10" s="1"/>
      <c r="G10" s="1"/>
      <c r="H10" s="1"/>
      <c r="I10" s="1"/>
      <c r="J10" s="1"/>
      <c r="K10" s="1"/>
      <c r="L10" s="6"/>
      <c r="M10" s="6"/>
      <c r="N10" s="6"/>
      <c r="O10" s="6"/>
      <c r="P10" s="6"/>
      <c r="Q10" s="6"/>
    </row>
    <row r="11" spans="1:24" x14ac:dyDescent="0.2">
      <c r="A11" s="459" t="s">
        <v>6</v>
      </c>
      <c r="B11" s="459"/>
      <c r="C11" s="30" t="s">
        <v>429</v>
      </c>
      <c r="D11" s="1"/>
      <c r="E11" s="1"/>
      <c r="F11" s="1"/>
      <c r="G11" s="1"/>
      <c r="H11" s="1"/>
      <c r="I11" s="1"/>
      <c r="J11" s="1"/>
      <c r="K11" s="1"/>
      <c r="L11" s="6"/>
      <c r="M11" s="6"/>
      <c r="N11" s="6"/>
      <c r="O11" s="6"/>
      <c r="P11" s="6"/>
      <c r="Q11" s="6"/>
    </row>
    <row r="12" spans="1:24" x14ac:dyDescent="0.2">
      <c r="A12" s="459" t="s">
        <v>410</v>
      </c>
      <c r="B12" s="459"/>
      <c r="C12" s="30" t="s">
        <v>411</v>
      </c>
      <c r="D12" s="1"/>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5.5" customHeight="1" x14ac:dyDescent="0.2">
      <c r="A15" s="383" t="s">
        <v>412</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126">
        <v>1</v>
      </c>
      <c r="B19" s="458" t="s">
        <v>413</v>
      </c>
      <c r="C19" s="458"/>
      <c r="D19" s="127" t="s">
        <v>414</v>
      </c>
      <c r="E19" s="128">
        <v>0.3</v>
      </c>
      <c r="F19" s="17">
        <f>$F$26*E19</f>
        <v>791156.1</v>
      </c>
      <c r="G19" s="17">
        <f>$G$26*E19</f>
        <v>791156.1</v>
      </c>
      <c r="H19" s="129">
        <f>J19+L19+N19+P19</f>
        <v>360</v>
      </c>
      <c r="I19" s="129">
        <f>K19+M19+O19+Q19</f>
        <v>360</v>
      </c>
      <c r="J19" s="126">
        <v>90</v>
      </c>
      <c r="K19" s="130">
        <v>90</v>
      </c>
      <c r="L19" s="126">
        <v>90</v>
      </c>
      <c r="M19" s="129">
        <v>90</v>
      </c>
      <c r="N19" s="126">
        <v>90</v>
      </c>
      <c r="O19" s="266">
        <v>90</v>
      </c>
      <c r="P19" s="350">
        <v>90</v>
      </c>
      <c r="Q19" s="351">
        <v>90</v>
      </c>
      <c r="R19" s="133">
        <f t="shared" ref="R19:S26" si="0">J19+L19+N19+P19</f>
        <v>360</v>
      </c>
      <c r="S19" s="133">
        <f t="shared" si="0"/>
        <v>360</v>
      </c>
      <c r="T19" s="133">
        <f>S19-R19</f>
        <v>0</v>
      </c>
      <c r="U19" s="22"/>
      <c r="V19" s="129">
        <f>Q19/P19*100</f>
        <v>100</v>
      </c>
      <c r="W19" s="129">
        <f>G19/F19*100</f>
        <v>100</v>
      </c>
      <c r="X19" s="129">
        <f>V19/W19*100</f>
        <v>100</v>
      </c>
    </row>
    <row r="20" spans="1:24" ht="45" customHeight="1" x14ac:dyDescent="0.2">
      <c r="A20" s="126">
        <v>2</v>
      </c>
      <c r="B20" s="458" t="s">
        <v>423</v>
      </c>
      <c r="C20" s="458"/>
      <c r="D20" s="127" t="s">
        <v>140</v>
      </c>
      <c r="E20" s="128">
        <v>0.1</v>
      </c>
      <c r="F20" s="17">
        <f t="shared" ref="F20:F25" si="1">$F$26*E20</f>
        <v>263718.7</v>
      </c>
      <c r="G20" s="17">
        <f t="shared" ref="G20:G25" si="2">$G$26*E20</f>
        <v>263718.7</v>
      </c>
      <c r="H20" s="129">
        <f t="shared" ref="H20:I25" si="3">J20+L20+N20+P20</f>
        <v>5</v>
      </c>
      <c r="I20" s="129">
        <f t="shared" si="3"/>
        <v>1</v>
      </c>
      <c r="J20" s="126">
        <v>1</v>
      </c>
      <c r="K20" s="130">
        <v>1</v>
      </c>
      <c r="L20" s="126">
        <v>2</v>
      </c>
      <c r="M20" s="129">
        <v>0</v>
      </c>
      <c r="N20" s="126">
        <v>1</v>
      </c>
      <c r="O20" s="266">
        <v>0</v>
      </c>
      <c r="P20" s="350">
        <v>1</v>
      </c>
      <c r="Q20" s="351">
        <v>0</v>
      </c>
      <c r="R20" s="133">
        <f t="shared" si="0"/>
        <v>5</v>
      </c>
      <c r="S20" s="133">
        <f t="shared" si="0"/>
        <v>1</v>
      </c>
      <c r="T20" s="133">
        <f t="shared" ref="T20:T26" si="4">S20-R20</f>
        <v>-4</v>
      </c>
      <c r="U20" s="346" t="s">
        <v>1164</v>
      </c>
      <c r="V20" s="129">
        <f t="shared" ref="V20:V26" si="5">Q20/P20*100</f>
        <v>0</v>
      </c>
      <c r="W20" s="129">
        <f t="shared" ref="W20:W26" si="6">G20/F20*100</f>
        <v>100</v>
      </c>
      <c r="X20" s="129">
        <f t="shared" ref="X20:X26" si="7">V20/W20*100</f>
        <v>0</v>
      </c>
    </row>
    <row r="21" spans="1:24" ht="45" customHeight="1" x14ac:dyDescent="0.2">
      <c r="A21" s="126">
        <v>3</v>
      </c>
      <c r="B21" s="458" t="s">
        <v>416</v>
      </c>
      <c r="C21" s="458"/>
      <c r="D21" s="127" t="s">
        <v>86</v>
      </c>
      <c r="E21" s="128">
        <v>0.2</v>
      </c>
      <c r="F21" s="17">
        <f t="shared" si="1"/>
        <v>527437.4</v>
      </c>
      <c r="G21" s="17">
        <f t="shared" si="2"/>
        <v>527437.4</v>
      </c>
      <c r="H21" s="129">
        <f t="shared" si="3"/>
        <v>12</v>
      </c>
      <c r="I21" s="129">
        <f t="shared" si="3"/>
        <v>37</v>
      </c>
      <c r="J21" s="126">
        <v>3</v>
      </c>
      <c r="K21" s="130">
        <v>3</v>
      </c>
      <c r="L21" s="126">
        <v>3</v>
      </c>
      <c r="M21" s="129">
        <v>1</v>
      </c>
      <c r="N21" s="126">
        <v>3</v>
      </c>
      <c r="O21" s="266">
        <v>3</v>
      </c>
      <c r="P21" s="350">
        <v>3</v>
      </c>
      <c r="Q21" s="351">
        <v>30</v>
      </c>
      <c r="R21" s="133">
        <f t="shared" si="0"/>
        <v>12</v>
      </c>
      <c r="S21" s="133">
        <f t="shared" si="0"/>
        <v>37</v>
      </c>
      <c r="T21" s="133">
        <f t="shared" si="4"/>
        <v>25</v>
      </c>
      <c r="U21" s="25"/>
      <c r="V21" s="129">
        <f t="shared" si="5"/>
        <v>1000</v>
      </c>
      <c r="W21" s="129">
        <f t="shared" si="6"/>
        <v>100</v>
      </c>
      <c r="X21" s="129">
        <f t="shared" si="7"/>
        <v>1000</v>
      </c>
    </row>
    <row r="22" spans="1:24" ht="45" customHeight="1" x14ac:dyDescent="0.2">
      <c r="A22" s="126">
        <v>4</v>
      </c>
      <c r="B22" s="458" t="s">
        <v>426</v>
      </c>
      <c r="C22" s="458"/>
      <c r="D22" s="127" t="s">
        <v>46</v>
      </c>
      <c r="E22" s="128">
        <v>0.1</v>
      </c>
      <c r="F22" s="17">
        <f t="shared" si="1"/>
        <v>263718.7</v>
      </c>
      <c r="G22" s="17">
        <f t="shared" si="2"/>
        <v>263718.7</v>
      </c>
      <c r="H22" s="129">
        <f t="shared" si="3"/>
        <v>6</v>
      </c>
      <c r="I22" s="129">
        <f t="shared" si="3"/>
        <v>3</v>
      </c>
      <c r="J22" s="126">
        <v>1</v>
      </c>
      <c r="K22" s="130">
        <v>1</v>
      </c>
      <c r="L22" s="126">
        <v>2</v>
      </c>
      <c r="M22" s="129">
        <v>1</v>
      </c>
      <c r="N22" s="126">
        <v>1</v>
      </c>
      <c r="O22" s="266">
        <v>1</v>
      </c>
      <c r="P22" s="350">
        <v>2</v>
      </c>
      <c r="Q22" s="351">
        <v>0</v>
      </c>
      <c r="R22" s="133">
        <f t="shared" si="0"/>
        <v>6</v>
      </c>
      <c r="S22" s="133">
        <f t="shared" si="0"/>
        <v>3</v>
      </c>
      <c r="T22" s="133">
        <f t="shared" si="4"/>
        <v>-3</v>
      </c>
      <c r="U22" s="25"/>
      <c r="V22" s="129">
        <f t="shared" si="5"/>
        <v>0</v>
      </c>
      <c r="W22" s="129">
        <f t="shared" si="6"/>
        <v>100</v>
      </c>
      <c r="X22" s="129">
        <f t="shared" si="7"/>
        <v>0</v>
      </c>
    </row>
    <row r="23" spans="1:24" ht="45" customHeight="1" x14ac:dyDescent="0.2">
      <c r="A23" s="126">
        <v>5</v>
      </c>
      <c r="B23" s="458" t="s">
        <v>430</v>
      </c>
      <c r="C23" s="458"/>
      <c r="D23" s="127" t="s">
        <v>68</v>
      </c>
      <c r="E23" s="128">
        <v>0.1</v>
      </c>
      <c r="F23" s="17">
        <f t="shared" si="1"/>
        <v>263718.7</v>
      </c>
      <c r="G23" s="17">
        <f t="shared" si="2"/>
        <v>263718.7</v>
      </c>
      <c r="H23" s="129">
        <f t="shared" si="3"/>
        <v>4</v>
      </c>
      <c r="I23" s="129">
        <f t="shared" si="3"/>
        <v>3</v>
      </c>
      <c r="J23" s="126">
        <v>1</v>
      </c>
      <c r="K23" s="130">
        <v>1</v>
      </c>
      <c r="L23" s="126">
        <v>1</v>
      </c>
      <c r="M23" s="129">
        <v>1</v>
      </c>
      <c r="N23" s="126">
        <v>1</v>
      </c>
      <c r="O23" s="266">
        <v>1</v>
      </c>
      <c r="P23" s="350">
        <v>1</v>
      </c>
      <c r="Q23" s="351">
        <v>0</v>
      </c>
      <c r="R23" s="133">
        <f t="shared" si="0"/>
        <v>4</v>
      </c>
      <c r="S23" s="133">
        <f t="shared" si="0"/>
        <v>3</v>
      </c>
      <c r="T23" s="133">
        <f t="shared" si="4"/>
        <v>-1</v>
      </c>
      <c r="U23" s="25"/>
      <c r="V23" s="129">
        <f t="shared" si="5"/>
        <v>0</v>
      </c>
      <c r="W23" s="129">
        <f t="shared" si="6"/>
        <v>100</v>
      </c>
      <c r="X23" s="129">
        <f t="shared" si="7"/>
        <v>0</v>
      </c>
    </row>
    <row r="24" spans="1:24" ht="45" customHeight="1" x14ac:dyDescent="0.2">
      <c r="A24" s="126">
        <v>6</v>
      </c>
      <c r="B24" s="458" t="s">
        <v>419</v>
      </c>
      <c r="C24" s="458"/>
      <c r="D24" s="127" t="s">
        <v>68</v>
      </c>
      <c r="E24" s="128">
        <v>0.1</v>
      </c>
      <c r="F24" s="17">
        <f t="shared" si="1"/>
        <v>263718.7</v>
      </c>
      <c r="G24" s="17">
        <f t="shared" si="2"/>
        <v>263718.7</v>
      </c>
      <c r="H24" s="129">
        <f t="shared" si="3"/>
        <v>4</v>
      </c>
      <c r="I24" s="129">
        <f t="shared" si="3"/>
        <v>4</v>
      </c>
      <c r="J24" s="126">
        <v>1</v>
      </c>
      <c r="K24" s="130">
        <v>1</v>
      </c>
      <c r="L24" s="126">
        <v>1</v>
      </c>
      <c r="M24" s="129">
        <v>1</v>
      </c>
      <c r="N24" s="126">
        <v>1</v>
      </c>
      <c r="O24" s="266">
        <v>1</v>
      </c>
      <c r="P24" s="350">
        <v>1</v>
      </c>
      <c r="Q24" s="351">
        <v>1</v>
      </c>
      <c r="R24" s="133">
        <f t="shared" si="0"/>
        <v>4</v>
      </c>
      <c r="S24" s="133">
        <f t="shared" si="0"/>
        <v>4</v>
      </c>
      <c r="T24" s="133">
        <f t="shared" si="4"/>
        <v>0</v>
      </c>
      <c r="U24" s="25"/>
      <c r="V24" s="129">
        <f t="shared" si="5"/>
        <v>100</v>
      </c>
      <c r="W24" s="129">
        <f t="shared" si="6"/>
        <v>100</v>
      </c>
      <c r="X24" s="129">
        <f t="shared" si="7"/>
        <v>100</v>
      </c>
    </row>
    <row r="25" spans="1:24" ht="45" customHeight="1" x14ac:dyDescent="0.2">
      <c r="A25" s="126">
        <v>7</v>
      </c>
      <c r="B25" s="458" t="s">
        <v>420</v>
      </c>
      <c r="C25" s="458"/>
      <c r="D25" s="127" t="s">
        <v>44</v>
      </c>
      <c r="E25" s="128">
        <v>0.1</v>
      </c>
      <c r="F25" s="17">
        <f t="shared" si="1"/>
        <v>263718.7</v>
      </c>
      <c r="G25" s="17">
        <f t="shared" si="2"/>
        <v>263718.7</v>
      </c>
      <c r="H25" s="129">
        <f t="shared" si="3"/>
        <v>12</v>
      </c>
      <c r="I25" s="129">
        <f t="shared" si="3"/>
        <v>9</v>
      </c>
      <c r="J25" s="126">
        <v>3</v>
      </c>
      <c r="K25" s="130">
        <v>3</v>
      </c>
      <c r="L25" s="126">
        <v>3</v>
      </c>
      <c r="M25" s="129">
        <v>3</v>
      </c>
      <c r="N25" s="126">
        <v>3</v>
      </c>
      <c r="O25" s="266">
        <v>3</v>
      </c>
      <c r="P25" s="350">
        <v>3</v>
      </c>
      <c r="Q25" s="351">
        <v>0</v>
      </c>
      <c r="R25" s="133">
        <f t="shared" si="0"/>
        <v>12</v>
      </c>
      <c r="S25" s="133">
        <f t="shared" si="0"/>
        <v>9</v>
      </c>
      <c r="T25" s="133">
        <f t="shared" si="4"/>
        <v>-3</v>
      </c>
      <c r="U25" s="25"/>
      <c r="V25" s="129">
        <f t="shared" si="5"/>
        <v>0</v>
      </c>
      <c r="W25" s="129">
        <f t="shared" si="6"/>
        <v>100</v>
      </c>
      <c r="X25" s="129">
        <f t="shared" si="7"/>
        <v>0</v>
      </c>
    </row>
    <row r="26" spans="1:24" s="1" customFormat="1" ht="36.75" customHeight="1" x14ac:dyDescent="0.2">
      <c r="A26" s="370" t="s">
        <v>24</v>
      </c>
      <c r="B26" s="371"/>
      <c r="C26" s="372"/>
      <c r="D26" s="49"/>
      <c r="E26" s="59">
        <f>SUM(E19:E25)</f>
        <v>1</v>
      </c>
      <c r="F26" s="19">
        <f>SEGUIMIENTO!D30</f>
        <v>2637187</v>
      </c>
      <c r="G26" s="19">
        <f>SEGUIMIENTO!E30</f>
        <v>2637187</v>
      </c>
      <c r="H26" s="49">
        <f t="shared" ref="H26:Q26" si="8">SUM(H19:H25)</f>
        <v>403</v>
      </c>
      <c r="I26" s="49">
        <f t="shared" si="8"/>
        <v>417</v>
      </c>
      <c r="J26" s="49">
        <f t="shared" si="8"/>
        <v>100</v>
      </c>
      <c r="K26" s="49">
        <f t="shared" si="8"/>
        <v>100</v>
      </c>
      <c r="L26" s="49">
        <f t="shared" si="8"/>
        <v>102</v>
      </c>
      <c r="M26" s="49">
        <f t="shared" si="8"/>
        <v>97</v>
      </c>
      <c r="N26" s="49">
        <f t="shared" si="8"/>
        <v>100</v>
      </c>
      <c r="O26" s="49">
        <f t="shared" si="8"/>
        <v>99</v>
      </c>
      <c r="P26" s="49">
        <f t="shared" si="8"/>
        <v>101</v>
      </c>
      <c r="Q26" s="49">
        <f t="shared" si="8"/>
        <v>121</v>
      </c>
      <c r="R26" s="14">
        <f t="shared" si="0"/>
        <v>403</v>
      </c>
      <c r="S26" s="14">
        <f t="shared" si="0"/>
        <v>417</v>
      </c>
      <c r="T26" s="14">
        <f t="shared" si="4"/>
        <v>14</v>
      </c>
      <c r="U26" s="134"/>
      <c r="V26" s="129">
        <f t="shared" si="5"/>
        <v>119.80198019801979</v>
      </c>
      <c r="W26" s="129">
        <f t="shared" si="6"/>
        <v>100</v>
      </c>
      <c r="X26" s="129">
        <f t="shared" si="7"/>
        <v>119.80198019801979</v>
      </c>
    </row>
    <row r="27" spans="1:24" s="6" customFormat="1" ht="14.25" customHeight="1" x14ac:dyDescent="0.2">
      <c r="F27" s="10"/>
    </row>
    <row r="28" spans="1:24" s="6" customFormat="1" ht="14.25" customHeight="1" x14ac:dyDescent="0.2">
      <c r="B28" s="11" t="s">
        <v>25</v>
      </c>
      <c r="F28" s="10"/>
      <c r="H28" s="6" t="s">
        <v>26</v>
      </c>
    </row>
    <row r="29" spans="1:24" x14ac:dyDescent="0.2">
      <c r="J29" s="94"/>
      <c r="K29" s="94"/>
      <c r="L29" s="94"/>
      <c r="M29" s="94"/>
      <c r="N29" s="94"/>
      <c r="O29" s="94"/>
      <c r="P29" s="94"/>
    </row>
    <row r="30" spans="1:24" x14ac:dyDescent="0.2">
      <c r="J30" s="94"/>
      <c r="K30" s="94"/>
      <c r="L30" s="94"/>
      <c r="M30" s="94"/>
      <c r="N30" s="94"/>
      <c r="O30" s="94"/>
      <c r="P30" s="94"/>
    </row>
    <row r="31" spans="1:24" x14ac:dyDescent="0.2">
      <c r="J31" s="94"/>
      <c r="K31" s="94"/>
      <c r="L31" s="94"/>
      <c r="M31" s="94"/>
      <c r="N31" s="94"/>
      <c r="O31" s="94"/>
      <c r="P31" s="94"/>
    </row>
    <row r="32" spans="1:24" x14ac:dyDescent="0.2">
      <c r="C32" s="6"/>
      <c r="D32" s="6"/>
      <c r="E32" s="6"/>
      <c r="F32" s="6"/>
      <c r="G32" s="6"/>
      <c r="H32" s="6"/>
      <c r="I32" s="6"/>
      <c r="J32" s="6"/>
      <c r="K32" s="6"/>
      <c r="L32" s="6"/>
      <c r="M32" s="6"/>
      <c r="N32" s="6"/>
      <c r="O32" s="6"/>
      <c r="P32" s="6"/>
      <c r="Q32" s="6"/>
      <c r="R32" s="6"/>
      <c r="S32" s="6"/>
      <c r="T32" s="50"/>
      <c r="U32" s="50"/>
      <c r="V32" s="395"/>
      <c r="W32" s="395"/>
      <c r="X32" s="6"/>
    </row>
    <row r="33" spans="3:24" x14ac:dyDescent="0.2">
      <c r="C33" s="388" t="s">
        <v>54</v>
      </c>
      <c r="D33" s="388"/>
      <c r="E33" s="388"/>
      <c r="F33" s="6"/>
      <c r="G33" s="6"/>
      <c r="H33" s="6"/>
      <c r="I33" s="6"/>
      <c r="J33" s="387" t="s">
        <v>283</v>
      </c>
      <c r="K33" s="387"/>
      <c r="L33" s="387"/>
      <c r="M33" s="387"/>
      <c r="N33" s="387"/>
      <c r="O33" s="387"/>
      <c r="P33" s="387"/>
      <c r="Q33" s="387"/>
      <c r="R33" s="387"/>
      <c r="S33" s="387"/>
      <c r="T33" s="387"/>
      <c r="U33" s="387"/>
      <c r="V33" s="387"/>
      <c r="W33" s="387"/>
      <c r="X33" s="387"/>
    </row>
    <row r="34" spans="3:24" x14ac:dyDescent="0.2">
      <c r="C34" s="387" t="s">
        <v>53</v>
      </c>
      <c r="D34" s="387"/>
      <c r="E34" s="387"/>
      <c r="F34" s="6"/>
      <c r="G34" s="6"/>
      <c r="H34" s="6"/>
      <c r="I34" s="6"/>
      <c r="J34" s="387" t="s">
        <v>113</v>
      </c>
      <c r="K34" s="387"/>
      <c r="L34" s="387"/>
      <c r="M34" s="387"/>
      <c r="N34" s="387"/>
      <c r="O34" s="387"/>
      <c r="P34" s="387"/>
      <c r="Q34" s="387"/>
      <c r="R34" s="387"/>
      <c r="S34" s="387"/>
      <c r="T34" s="387"/>
      <c r="U34" s="387"/>
      <c r="V34" s="387"/>
      <c r="W34" s="387"/>
      <c r="X34" s="387"/>
    </row>
    <row r="35" spans="3:24" x14ac:dyDescent="0.2">
      <c r="J35" s="94"/>
      <c r="K35" s="94"/>
      <c r="L35" s="94"/>
      <c r="M35" s="94"/>
      <c r="N35" s="94"/>
      <c r="O35" s="94"/>
      <c r="P35" s="94"/>
    </row>
    <row r="36" spans="3:24" x14ac:dyDescent="0.2">
      <c r="J36" s="94"/>
      <c r="K36" s="94"/>
      <c r="L36" s="94"/>
      <c r="M36" s="94"/>
      <c r="N36" s="94"/>
      <c r="O36" s="94"/>
      <c r="P36" s="94"/>
    </row>
    <row r="37" spans="3:24" x14ac:dyDescent="0.2">
      <c r="J37" s="94"/>
      <c r="K37" s="94"/>
      <c r="L37" s="94"/>
      <c r="M37" s="94"/>
      <c r="N37" s="94"/>
      <c r="O37" s="94"/>
      <c r="P37" s="94"/>
    </row>
    <row r="38" spans="3:24" x14ac:dyDescent="0.2">
      <c r="J38" s="94"/>
      <c r="K38" s="94"/>
      <c r="L38" s="94"/>
      <c r="M38" s="94"/>
      <c r="N38" s="94"/>
      <c r="O38" s="94"/>
      <c r="P38" s="94"/>
    </row>
    <row r="39" spans="3:24" x14ac:dyDescent="0.2">
      <c r="J39" s="94"/>
      <c r="K39" s="94"/>
      <c r="L39" s="94"/>
      <c r="M39" s="94"/>
      <c r="N39" s="94"/>
      <c r="O39" s="94"/>
      <c r="P39" s="94"/>
    </row>
    <row r="40" spans="3:24" x14ac:dyDescent="0.2">
      <c r="J40" s="94"/>
      <c r="K40" s="94"/>
      <c r="L40" s="94"/>
      <c r="M40" s="94"/>
      <c r="N40" s="94"/>
      <c r="O40" s="94"/>
      <c r="P40" s="94"/>
    </row>
    <row r="41" spans="3:24" x14ac:dyDescent="0.2">
      <c r="J41" s="94"/>
      <c r="K41" s="94"/>
      <c r="L41" s="94"/>
      <c r="M41" s="94"/>
      <c r="N41" s="94"/>
      <c r="O41" s="94"/>
      <c r="P41" s="94"/>
    </row>
    <row r="42" spans="3:24" x14ac:dyDescent="0.2">
      <c r="J42" s="94"/>
      <c r="K42" s="94"/>
      <c r="L42" s="94"/>
      <c r="M42" s="94"/>
      <c r="N42" s="94"/>
      <c r="O42" s="94"/>
      <c r="P42" s="94"/>
    </row>
    <row r="43" spans="3:24" x14ac:dyDescent="0.2">
      <c r="J43" s="94"/>
      <c r="K43" s="94"/>
      <c r="L43" s="94"/>
      <c r="M43" s="94"/>
      <c r="N43" s="94"/>
      <c r="O43" s="94"/>
      <c r="P43" s="94"/>
    </row>
    <row r="44" spans="3:24" x14ac:dyDescent="0.2">
      <c r="J44" s="94"/>
      <c r="K44" s="94"/>
      <c r="L44" s="94"/>
      <c r="M44" s="94"/>
      <c r="N44" s="94"/>
      <c r="O44" s="94"/>
      <c r="P44" s="94"/>
    </row>
    <row r="45" spans="3:24" x14ac:dyDescent="0.2">
      <c r="J45" s="94"/>
      <c r="K45" s="94"/>
      <c r="L45" s="94"/>
      <c r="M45" s="94"/>
      <c r="N45" s="94"/>
      <c r="O45" s="94"/>
      <c r="P45" s="94"/>
    </row>
  </sheetData>
  <mergeCells count="39">
    <mergeCell ref="A1:X1"/>
    <mergeCell ref="A2:X2"/>
    <mergeCell ref="A3:X3"/>
    <mergeCell ref="A4:X4"/>
    <mergeCell ref="A5:X5"/>
    <mergeCell ref="A6:X6"/>
    <mergeCell ref="A8:B8"/>
    <mergeCell ref="A9:B9"/>
    <mergeCell ref="A10:B10"/>
    <mergeCell ref="A11:B11"/>
    <mergeCell ref="A12:B12"/>
    <mergeCell ref="A14:X14"/>
    <mergeCell ref="A15:X15"/>
    <mergeCell ref="A17:C17"/>
    <mergeCell ref="D17:D18"/>
    <mergeCell ref="E17:E18"/>
    <mergeCell ref="F17:G17"/>
    <mergeCell ref="H17:I17"/>
    <mergeCell ref="J17:K17"/>
    <mergeCell ref="L17:M17"/>
    <mergeCell ref="N17:O17"/>
    <mergeCell ref="P17:Q17"/>
    <mergeCell ref="A26:C26"/>
    <mergeCell ref="R17:T17"/>
    <mergeCell ref="U17:U18"/>
    <mergeCell ref="V17:X17"/>
    <mergeCell ref="B18:C18"/>
    <mergeCell ref="B19:C19"/>
    <mergeCell ref="B20:C20"/>
    <mergeCell ref="B21:C21"/>
    <mergeCell ref="B22:C22"/>
    <mergeCell ref="B23:C23"/>
    <mergeCell ref="B24:C24"/>
    <mergeCell ref="B25:C25"/>
    <mergeCell ref="V32:W32"/>
    <mergeCell ref="C33:E33"/>
    <mergeCell ref="J33:X33"/>
    <mergeCell ref="C34:E34"/>
    <mergeCell ref="J34:X3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opLeftCell="A2" workbookViewId="0">
      <selection activeCell="V19" sqref="V19:V24"/>
    </sheetView>
  </sheetViews>
  <sheetFormatPr baseColWidth="10" defaultRowHeight="12.75" x14ac:dyDescent="0.2"/>
  <cols>
    <col min="1" max="1" width="5.42578125" style="36" customWidth="1"/>
    <col min="2" max="2" width="12" style="36" customWidth="1"/>
    <col min="3" max="3" width="40.7109375" style="36" customWidth="1"/>
    <col min="4" max="4" width="12.28515625" style="36" customWidth="1"/>
    <col min="5" max="5" width="10.7109375" style="36" customWidth="1"/>
    <col min="6" max="6" width="13.42578125" style="36" customWidth="1"/>
    <col min="7" max="7" width="12.7109375" style="36" customWidth="1"/>
    <col min="8" max="15" width="9.28515625" style="36" hidden="1" customWidth="1"/>
    <col min="16" max="20" width="9.28515625" style="36" customWidth="1"/>
    <col min="21" max="21" width="19.710937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459" t="s">
        <v>36</v>
      </c>
      <c r="B8" s="459"/>
      <c r="C8" s="30" t="s">
        <v>407</v>
      </c>
      <c r="D8" s="1"/>
      <c r="E8" s="1"/>
      <c r="F8" s="1"/>
      <c r="G8" s="1"/>
      <c r="H8" s="1"/>
      <c r="I8" s="1"/>
      <c r="J8" s="1"/>
      <c r="K8" s="1"/>
      <c r="L8" s="1"/>
      <c r="M8" s="1"/>
      <c r="N8" s="1"/>
      <c r="O8" s="1"/>
      <c r="P8" s="1"/>
      <c r="Q8" s="1"/>
    </row>
    <row r="9" spans="1:24" x14ac:dyDescent="0.2">
      <c r="A9" s="459" t="s">
        <v>0</v>
      </c>
      <c r="B9" s="459"/>
      <c r="C9" s="30" t="s">
        <v>226</v>
      </c>
      <c r="D9" s="1"/>
      <c r="E9" s="1"/>
      <c r="F9" s="1"/>
      <c r="G9" s="1"/>
      <c r="H9" s="1"/>
      <c r="I9" s="1"/>
      <c r="J9" s="1"/>
      <c r="K9" s="1"/>
      <c r="L9" s="6"/>
      <c r="M9" s="6"/>
      <c r="N9" s="6"/>
      <c r="O9" s="6"/>
      <c r="P9" s="6"/>
      <c r="Q9" s="6"/>
    </row>
    <row r="10" spans="1:24" x14ac:dyDescent="0.2">
      <c r="A10" s="459" t="s">
        <v>60</v>
      </c>
      <c r="B10" s="459"/>
      <c r="C10" s="30" t="s">
        <v>431</v>
      </c>
      <c r="D10" s="1"/>
      <c r="E10" s="1"/>
      <c r="F10" s="1"/>
      <c r="G10" s="1"/>
      <c r="H10" s="1"/>
      <c r="I10" s="1"/>
      <c r="J10" s="1"/>
      <c r="K10" s="1"/>
      <c r="L10" s="6"/>
      <c r="M10" s="6"/>
      <c r="N10" s="6"/>
      <c r="O10" s="6"/>
      <c r="P10" s="6"/>
      <c r="Q10" s="6"/>
    </row>
    <row r="11" spans="1:24" x14ac:dyDescent="0.2">
      <c r="A11" s="459" t="s">
        <v>6</v>
      </c>
      <c r="B11" s="459"/>
      <c r="C11" s="30" t="s">
        <v>422</v>
      </c>
      <c r="D11" s="1"/>
      <c r="E11" s="1"/>
      <c r="F11" s="1"/>
      <c r="G11" s="1"/>
      <c r="H11" s="1"/>
      <c r="I11" s="1"/>
      <c r="J11" s="1"/>
      <c r="K11" s="1"/>
      <c r="L11" s="6"/>
      <c r="M11" s="6"/>
      <c r="N11" s="6"/>
      <c r="O11" s="6"/>
      <c r="P11" s="6"/>
      <c r="Q11" s="6"/>
    </row>
    <row r="12" spans="1:24" x14ac:dyDescent="0.2">
      <c r="A12" s="459" t="s">
        <v>410</v>
      </c>
      <c r="B12" s="459"/>
      <c r="C12" s="30" t="s">
        <v>411</v>
      </c>
      <c r="D12" s="1"/>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T13" s="46"/>
      <c r="U13" s="46"/>
      <c r="X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104"/>
      <c r="W14" s="104"/>
      <c r="X14" s="104"/>
    </row>
    <row r="15" spans="1:24" ht="27.75" customHeight="1" x14ac:dyDescent="0.2">
      <c r="A15" s="383" t="s">
        <v>432</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126">
        <v>1</v>
      </c>
      <c r="B19" s="460" t="s">
        <v>433</v>
      </c>
      <c r="C19" s="461"/>
      <c r="D19" s="137" t="s">
        <v>434</v>
      </c>
      <c r="E19" s="138">
        <v>0.4</v>
      </c>
      <c r="F19" s="17">
        <f>$F$24*E19</f>
        <v>3364088.8000000003</v>
      </c>
      <c r="G19" s="17">
        <f>$G$24*E19</f>
        <v>3364088.8000000003</v>
      </c>
      <c r="H19" s="129">
        <f>J19+L19+N19+P19</f>
        <v>350600</v>
      </c>
      <c r="I19" s="129">
        <f>K19+M19+O19+Q19</f>
        <v>177850</v>
      </c>
      <c r="J19" s="139">
        <v>87650</v>
      </c>
      <c r="K19" s="130">
        <v>49725</v>
      </c>
      <c r="L19" s="139">
        <v>87650</v>
      </c>
      <c r="M19" s="130"/>
      <c r="N19" s="139">
        <v>87650</v>
      </c>
      <c r="O19" s="267">
        <v>61785</v>
      </c>
      <c r="P19" s="353">
        <v>87650</v>
      </c>
      <c r="Q19" s="354">
        <v>66340</v>
      </c>
      <c r="R19" s="13">
        <f t="shared" ref="R19:S24" si="0">J19+L19+N19+P19</f>
        <v>350600</v>
      </c>
      <c r="S19" s="13">
        <v>0</v>
      </c>
      <c r="T19" s="13">
        <f t="shared" ref="T19:T24" si="1">S19-R19</f>
        <v>-350600</v>
      </c>
      <c r="U19" s="22"/>
      <c r="V19" s="129">
        <f>Q19/P19*100</f>
        <v>75.687393040501988</v>
      </c>
      <c r="W19" s="129">
        <f t="shared" ref="W19:W24" si="2">G19/F19*100</f>
        <v>100</v>
      </c>
      <c r="X19" s="129">
        <f t="shared" ref="X19:X24" si="3">V19/W19*100</f>
        <v>75.687393040501988</v>
      </c>
    </row>
    <row r="20" spans="1:24" ht="45" customHeight="1" x14ac:dyDescent="0.2">
      <c r="A20" s="126">
        <v>2</v>
      </c>
      <c r="B20" s="460" t="s">
        <v>435</v>
      </c>
      <c r="C20" s="461"/>
      <c r="D20" s="140" t="s">
        <v>436</v>
      </c>
      <c r="E20" s="138">
        <v>0.2</v>
      </c>
      <c r="F20" s="17">
        <f>$F$24*E20</f>
        <v>1682044.4000000001</v>
      </c>
      <c r="G20" s="17">
        <f>$G$24*E20</f>
        <v>1682044.4000000001</v>
      </c>
      <c r="H20" s="129">
        <f t="shared" ref="H20:I23" si="4">J20+L20+N20+P20</f>
        <v>60</v>
      </c>
      <c r="I20" s="129">
        <f t="shared" si="4"/>
        <v>36</v>
      </c>
      <c r="J20" s="141">
        <v>15</v>
      </c>
      <c r="K20" s="130">
        <v>11</v>
      </c>
      <c r="L20" s="141">
        <v>15</v>
      </c>
      <c r="M20" s="130"/>
      <c r="N20" s="141">
        <v>15</v>
      </c>
      <c r="O20" s="267">
        <v>13</v>
      </c>
      <c r="P20" s="355">
        <v>15</v>
      </c>
      <c r="Q20" s="354">
        <v>12</v>
      </c>
      <c r="R20" s="13">
        <f t="shared" si="0"/>
        <v>60</v>
      </c>
      <c r="S20" s="13">
        <f t="shared" si="0"/>
        <v>36</v>
      </c>
      <c r="T20" s="13">
        <f t="shared" si="1"/>
        <v>-24</v>
      </c>
      <c r="U20" s="22"/>
      <c r="V20" s="129">
        <f t="shared" ref="V20:V24" si="5">Q20/P20*100</f>
        <v>80</v>
      </c>
      <c r="W20" s="129">
        <f t="shared" si="2"/>
        <v>100</v>
      </c>
      <c r="X20" s="129">
        <f t="shared" si="3"/>
        <v>80</v>
      </c>
    </row>
    <row r="21" spans="1:24" ht="45" customHeight="1" x14ac:dyDescent="0.2">
      <c r="A21" s="126">
        <v>3</v>
      </c>
      <c r="B21" s="460" t="s">
        <v>437</v>
      </c>
      <c r="C21" s="461"/>
      <c r="D21" s="140" t="s">
        <v>140</v>
      </c>
      <c r="E21" s="138">
        <v>0.2</v>
      </c>
      <c r="F21" s="17">
        <f>$F$24*E21</f>
        <v>1682044.4000000001</v>
      </c>
      <c r="G21" s="17">
        <f>$G$24*E21</f>
        <v>1682044.4000000001</v>
      </c>
      <c r="H21" s="129">
        <f t="shared" si="4"/>
        <v>72</v>
      </c>
      <c r="I21" s="129">
        <f t="shared" si="4"/>
        <v>18</v>
      </c>
      <c r="J21" s="141">
        <v>18</v>
      </c>
      <c r="K21" s="130">
        <v>5</v>
      </c>
      <c r="L21" s="141">
        <v>18</v>
      </c>
      <c r="M21" s="130"/>
      <c r="N21" s="141">
        <v>18</v>
      </c>
      <c r="O21" s="267">
        <v>7</v>
      </c>
      <c r="P21" s="355">
        <v>18</v>
      </c>
      <c r="Q21" s="354">
        <v>6</v>
      </c>
      <c r="R21" s="13">
        <f t="shared" si="0"/>
        <v>72</v>
      </c>
      <c r="S21" s="13">
        <f t="shared" si="0"/>
        <v>18</v>
      </c>
      <c r="T21" s="13">
        <f t="shared" si="1"/>
        <v>-54</v>
      </c>
      <c r="U21" s="22"/>
      <c r="V21" s="129">
        <f t="shared" si="5"/>
        <v>33.333333333333329</v>
      </c>
      <c r="W21" s="129">
        <f t="shared" si="2"/>
        <v>100</v>
      </c>
      <c r="X21" s="129">
        <f t="shared" si="3"/>
        <v>33.333333333333329</v>
      </c>
    </row>
    <row r="22" spans="1:24" ht="45" customHeight="1" x14ac:dyDescent="0.2">
      <c r="A22" s="126">
        <v>4</v>
      </c>
      <c r="B22" s="460" t="s">
        <v>423</v>
      </c>
      <c r="C22" s="461"/>
      <c r="D22" s="140" t="s">
        <v>140</v>
      </c>
      <c r="E22" s="138">
        <v>0.1</v>
      </c>
      <c r="F22" s="17">
        <f>$F$24*E22</f>
        <v>841022.20000000007</v>
      </c>
      <c r="G22" s="17">
        <f>$G$24*E22</f>
        <v>841022.20000000007</v>
      </c>
      <c r="H22" s="129">
        <f t="shared" si="4"/>
        <v>24</v>
      </c>
      <c r="I22" s="129">
        <f t="shared" si="4"/>
        <v>0</v>
      </c>
      <c r="J22" s="141">
        <v>6</v>
      </c>
      <c r="K22" s="130">
        <v>0</v>
      </c>
      <c r="L22" s="141">
        <v>6</v>
      </c>
      <c r="M22" s="130"/>
      <c r="N22" s="141">
        <v>6</v>
      </c>
      <c r="O22" s="267">
        <v>0</v>
      </c>
      <c r="P22" s="355">
        <v>6</v>
      </c>
      <c r="Q22" s="354">
        <v>0</v>
      </c>
      <c r="R22" s="13">
        <f t="shared" si="0"/>
        <v>24</v>
      </c>
      <c r="S22" s="13">
        <f t="shared" si="0"/>
        <v>0</v>
      </c>
      <c r="T22" s="13">
        <f t="shared" si="1"/>
        <v>-24</v>
      </c>
      <c r="U22" s="22"/>
      <c r="V22" s="129">
        <f t="shared" si="5"/>
        <v>0</v>
      </c>
      <c r="W22" s="129">
        <f t="shared" si="2"/>
        <v>100</v>
      </c>
      <c r="X22" s="129">
        <f t="shared" si="3"/>
        <v>0</v>
      </c>
    </row>
    <row r="23" spans="1:24" ht="45" customHeight="1" x14ac:dyDescent="0.2">
      <c r="A23" s="126">
        <v>5</v>
      </c>
      <c r="B23" s="460" t="s">
        <v>438</v>
      </c>
      <c r="C23" s="461"/>
      <c r="D23" s="140" t="s">
        <v>44</v>
      </c>
      <c r="E23" s="138">
        <v>0.1</v>
      </c>
      <c r="F23" s="17">
        <f>$F$24*E23</f>
        <v>841022.20000000007</v>
      </c>
      <c r="G23" s="17">
        <f>$G$24*E23</f>
        <v>841022.20000000007</v>
      </c>
      <c r="H23" s="129">
        <f t="shared" si="4"/>
        <v>12</v>
      </c>
      <c r="I23" s="129">
        <f t="shared" si="4"/>
        <v>9</v>
      </c>
      <c r="J23" s="141">
        <v>3</v>
      </c>
      <c r="K23" s="130">
        <v>3</v>
      </c>
      <c r="L23" s="141">
        <v>3</v>
      </c>
      <c r="M23" s="130"/>
      <c r="N23" s="141">
        <v>3</v>
      </c>
      <c r="O23" s="267">
        <v>3</v>
      </c>
      <c r="P23" s="355">
        <v>3</v>
      </c>
      <c r="Q23" s="354">
        <v>3</v>
      </c>
      <c r="R23" s="13">
        <f t="shared" si="0"/>
        <v>12</v>
      </c>
      <c r="S23" s="13">
        <f t="shared" si="0"/>
        <v>9</v>
      </c>
      <c r="T23" s="13">
        <f t="shared" si="1"/>
        <v>-3</v>
      </c>
      <c r="U23" s="22"/>
      <c r="V23" s="129">
        <f t="shared" si="5"/>
        <v>100</v>
      </c>
      <c r="W23" s="129">
        <f t="shared" si="2"/>
        <v>100</v>
      </c>
      <c r="X23" s="129">
        <f t="shared" si="3"/>
        <v>100</v>
      </c>
    </row>
    <row r="24" spans="1:24" s="1" customFormat="1" ht="36.75" customHeight="1" x14ac:dyDescent="0.2">
      <c r="A24" s="370" t="s">
        <v>24</v>
      </c>
      <c r="B24" s="371"/>
      <c r="C24" s="372"/>
      <c r="D24" s="18"/>
      <c r="E24" s="59">
        <f>SUM(E19:E23)</f>
        <v>1</v>
      </c>
      <c r="F24" s="19">
        <f>SEGUIMIENTO!D31</f>
        <v>8410222</v>
      </c>
      <c r="G24" s="19">
        <f>SEGUIMIENTO!E31</f>
        <v>8410222</v>
      </c>
      <c r="H24" s="18">
        <f t="shared" ref="H24:Q24" si="6">SUM(H19:H23)</f>
        <v>350768</v>
      </c>
      <c r="I24" s="18">
        <f t="shared" si="6"/>
        <v>177913</v>
      </c>
      <c r="J24" s="18">
        <f t="shared" si="6"/>
        <v>87692</v>
      </c>
      <c r="K24" s="18">
        <f t="shared" si="6"/>
        <v>49744</v>
      </c>
      <c r="L24" s="18">
        <f t="shared" si="6"/>
        <v>87692</v>
      </c>
      <c r="M24" s="18">
        <f t="shared" si="6"/>
        <v>0</v>
      </c>
      <c r="N24" s="18">
        <f t="shared" si="6"/>
        <v>87692</v>
      </c>
      <c r="O24" s="18">
        <f t="shared" si="6"/>
        <v>61808</v>
      </c>
      <c r="P24" s="18">
        <f t="shared" si="6"/>
        <v>87692</v>
      </c>
      <c r="Q24" s="18">
        <f t="shared" si="6"/>
        <v>66361</v>
      </c>
      <c r="R24" s="14">
        <f t="shared" si="0"/>
        <v>350768</v>
      </c>
      <c r="S24" s="14">
        <f t="shared" si="0"/>
        <v>177913</v>
      </c>
      <c r="T24" s="14">
        <f t="shared" si="1"/>
        <v>-172855</v>
      </c>
      <c r="U24" s="5"/>
      <c r="V24" s="129">
        <f t="shared" si="5"/>
        <v>75.675090088035404</v>
      </c>
      <c r="W24" s="129">
        <f t="shared" si="2"/>
        <v>100</v>
      </c>
      <c r="X24" s="129">
        <f t="shared" si="3"/>
        <v>75.675090088035404</v>
      </c>
    </row>
    <row r="25" spans="1:24" s="6" customFormat="1" ht="14.25" customHeight="1" x14ac:dyDescent="0.2">
      <c r="F25" s="10"/>
    </row>
    <row r="26" spans="1:24" s="6" customFormat="1" ht="14.25" customHeight="1" x14ac:dyDescent="0.2">
      <c r="B26" s="11" t="s">
        <v>25</v>
      </c>
      <c r="F26" s="10"/>
      <c r="H26" s="6" t="s">
        <v>26</v>
      </c>
    </row>
    <row r="31" spans="1:24" x14ac:dyDescent="0.2">
      <c r="A31" s="6"/>
      <c r="B31" s="6"/>
      <c r="C31" s="6"/>
      <c r="D31" s="6"/>
      <c r="E31" s="6"/>
      <c r="F31" s="6"/>
      <c r="G31" s="6"/>
      <c r="H31" s="6"/>
      <c r="I31" s="6"/>
      <c r="J31" s="6"/>
      <c r="K31" s="6"/>
      <c r="L31" s="6"/>
      <c r="M31" s="6"/>
      <c r="N31" s="6"/>
      <c r="O31" s="6"/>
      <c r="P31" s="6"/>
      <c r="Q31" s="6"/>
      <c r="R31" s="50"/>
      <c r="S31" s="50"/>
      <c r="T31" s="395"/>
      <c r="U31" s="395"/>
      <c r="V31" s="6"/>
    </row>
    <row r="32" spans="1:24" x14ac:dyDescent="0.2">
      <c r="A32" s="388" t="s">
        <v>54</v>
      </c>
      <c r="B32" s="388"/>
      <c r="C32" s="388"/>
      <c r="D32" s="6"/>
      <c r="E32" s="6"/>
      <c r="F32" s="6"/>
      <c r="G32" s="6"/>
      <c r="H32" s="387" t="s">
        <v>283</v>
      </c>
      <c r="I32" s="387"/>
      <c r="J32" s="387"/>
      <c r="K32" s="387"/>
      <c r="L32" s="387"/>
      <c r="M32" s="387"/>
      <c r="N32" s="387"/>
      <c r="O32" s="387"/>
      <c r="P32" s="387"/>
      <c r="Q32" s="387"/>
      <c r="R32" s="387"/>
      <c r="S32" s="387"/>
      <c r="T32" s="387"/>
      <c r="U32" s="387"/>
      <c r="V32" s="387"/>
    </row>
    <row r="33" spans="1:22" x14ac:dyDescent="0.2">
      <c r="A33" s="387" t="s">
        <v>53</v>
      </c>
      <c r="B33" s="387"/>
      <c r="C33" s="387"/>
      <c r="D33" s="6"/>
      <c r="E33" s="6"/>
      <c r="F33" s="6"/>
      <c r="G33" s="6"/>
      <c r="H33" s="387" t="s">
        <v>113</v>
      </c>
      <c r="I33" s="387"/>
      <c r="J33" s="387"/>
      <c r="K33" s="387"/>
      <c r="L33" s="387"/>
      <c r="M33" s="387"/>
      <c r="N33" s="387"/>
      <c r="O33" s="387"/>
      <c r="P33" s="387"/>
      <c r="Q33" s="387"/>
      <c r="R33" s="387"/>
      <c r="S33" s="387"/>
      <c r="T33" s="387"/>
      <c r="U33" s="387"/>
      <c r="V33" s="387"/>
    </row>
  </sheetData>
  <mergeCells count="37">
    <mergeCell ref="A1:X1"/>
    <mergeCell ref="A2:X2"/>
    <mergeCell ref="A3:X3"/>
    <mergeCell ref="A4:X4"/>
    <mergeCell ref="A5:X5"/>
    <mergeCell ref="A6:X6"/>
    <mergeCell ref="A8:B8"/>
    <mergeCell ref="A9:B9"/>
    <mergeCell ref="A10:B10"/>
    <mergeCell ref="A11:B11"/>
    <mergeCell ref="A12:B12"/>
    <mergeCell ref="A14:U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19:C19"/>
    <mergeCell ref="B20:C20"/>
    <mergeCell ref="A33:C33"/>
    <mergeCell ref="H33:V33"/>
    <mergeCell ref="B21:C21"/>
    <mergeCell ref="B22:C22"/>
    <mergeCell ref="B23:C23"/>
    <mergeCell ref="A24:C24"/>
    <mergeCell ref="T31:U31"/>
    <mergeCell ref="A32:C32"/>
    <mergeCell ref="H32:V3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workbookViewId="0">
      <selection activeCell="V19" sqref="V19:V28"/>
    </sheetView>
  </sheetViews>
  <sheetFormatPr baseColWidth="10" defaultRowHeight="12.75" x14ac:dyDescent="0.2"/>
  <cols>
    <col min="1" max="1" width="5.42578125" style="36" customWidth="1"/>
    <col min="2" max="2" width="12" style="36" customWidth="1"/>
    <col min="3" max="3" width="40.7109375" style="36" customWidth="1"/>
    <col min="4" max="4" width="12.28515625" style="36" customWidth="1"/>
    <col min="5" max="5" width="10.42578125" style="36" customWidth="1"/>
    <col min="6" max="6" width="13.28515625" style="36" customWidth="1"/>
    <col min="7" max="7" width="12.42578125" style="36" bestFit="1" customWidth="1"/>
    <col min="8" max="15" width="9.28515625" style="36" hidden="1" customWidth="1"/>
    <col min="16" max="20" width="9.28515625" style="36" customWidth="1"/>
    <col min="21" max="21" width="21.285156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1"/>
      <c r="B7" s="1"/>
      <c r="C7" s="1"/>
      <c r="D7" s="1"/>
      <c r="E7" s="1"/>
      <c r="F7" s="1"/>
      <c r="G7" s="1"/>
      <c r="H7" s="1"/>
      <c r="I7" s="1"/>
      <c r="J7" s="1"/>
      <c r="K7" s="1"/>
      <c r="L7" s="1"/>
      <c r="M7" s="1"/>
      <c r="N7" s="1"/>
      <c r="O7" s="1"/>
      <c r="P7" s="1"/>
      <c r="Q7" s="1"/>
    </row>
    <row r="8" spans="1:24" x14ac:dyDescent="0.2">
      <c r="A8" s="459" t="s">
        <v>36</v>
      </c>
      <c r="B8" s="459"/>
      <c r="C8" s="30" t="s">
        <v>407</v>
      </c>
      <c r="D8" s="1"/>
      <c r="E8" s="1"/>
      <c r="F8" s="1"/>
      <c r="G8" s="1"/>
      <c r="H8" s="1"/>
      <c r="I8" s="1"/>
      <c r="J8" s="1"/>
      <c r="K8" s="1"/>
      <c r="L8" s="6"/>
      <c r="M8" s="6"/>
      <c r="N8" s="6"/>
      <c r="O8" s="6"/>
      <c r="P8" s="6"/>
      <c r="Q8" s="6"/>
    </row>
    <row r="9" spans="1:24" x14ac:dyDescent="0.2">
      <c r="A9" s="459" t="s">
        <v>0</v>
      </c>
      <c r="B9" s="459"/>
      <c r="C9" s="30" t="s">
        <v>226</v>
      </c>
      <c r="D9" s="1"/>
      <c r="E9" s="1"/>
      <c r="F9" s="1"/>
      <c r="G9" s="1"/>
      <c r="H9" s="1"/>
      <c r="I9" s="1"/>
      <c r="J9" s="1"/>
      <c r="K9" s="1"/>
      <c r="L9" s="6"/>
      <c r="M9" s="6"/>
      <c r="N9" s="6"/>
      <c r="O9" s="6"/>
      <c r="P9" s="6"/>
      <c r="Q9" s="6"/>
    </row>
    <row r="10" spans="1:24" x14ac:dyDescent="0.2">
      <c r="A10" s="459" t="s">
        <v>60</v>
      </c>
      <c r="B10" s="459"/>
      <c r="C10" s="30" t="s">
        <v>439</v>
      </c>
      <c r="D10" s="1"/>
      <c r="E10" s="1"/>
      <c r="F10" s="1"/>
      <c r="G10" s="1"/>
      <c r="H10" s="1"/>
      <c r="I10" s="1"/>
      <c r="J10" s="1"/>
      <c r="K10" s="1"/>
      <c r="L10" s="6"/>
      <c r="M10" s="6"/>
      <c r="N10" s="6"/>
      <c r="O10" s="6"/>
      <c r="P10" s="6"/>
      <c r="Q10" s="6"/>
    </row>
    <row r="11" spans="1:24" x14ac:dyDescent="0.2">
      <c r="A11" s="459" t="s">
        <v>6</v>
      </c>
      <c r="B11" s="459"/>
      <c r="C11" s="30" t="s">
        <v>422</v>
      </c>
      <c r="D11" s="1"/>
      <c r="E11" s="1"/>
      <c r="F11" s="1"/>
      <c r="G11" s="1"/>
      <c r="H11" s="1"/>
      <c r="I11" s="1"/>
      <c r="J11" s="1"/>
      <c r="K11" s="1"/>
      <c r="L11" s="6"/>
      <c r="M11" s="6"/>
      <c r="N11" s="6"/>
      <c r="O11" s="6"/>
      <c r="P11" s="6"/>
      <c r="Q11" s="6"/>
    </row>
    <row r="12" spans="1:24" x14ac:dyDescent="0.2">
      <c r="A12" s="459" t="s">
        <v>410</v>
      </c>
      <c r="B12" s="459"/>
      <c r="C12" s="30" t="s">
        <v>411</v>
      </c>
      <c r="D12" s="1"/>
      <c r="E12" s="1"/>
      <c r="F12" s="1"/>
      <c r="G12" s="1"/>
      <c r="H12" s="1"/>
      <c r="I12" s="1"/>
      <c r="J12" s="1"/>
      <c r="K12" s="1"/>
      <c r="L12" s="6"/>
      <c r="M12" s="6"/>
      <c r="N12" s="6"/>
      <c r="O12" s="6"/>
      <c r="P12" s="6"/>
      <c r="Q12" s="6"/>
      <c r="U12" s="46"/>
    </row>
    <row r="13" spans="1:24" x14ac:dyDescent="0.2">
      <c r="A13" s="41"/>
      <c r="B13" s="41"/>
      <c r="C13" s="30"/>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7.75" customHeight="1" x14ac:dyDescent="0.2">
      <c r="A15" s="383" t="s">
        <v>412</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36.75" customHeight="1" x14ac:dyDescent="0.2">
      <c r="A19" s="126">
        <v>1</v>
      </c>
      <c r="B19" s="458" t="s">
        <v>413</v>
      </c>
      <c r="C19" s="458"/>
      <c r="D19" s="127" t="s">
        <v>414</v>
      </c>
      <c r="E19" s="128">
        <v>0.2</v>
      </c>
      <c r="F19" s="17">
        <f>$F$28*E19</f>
        <v>789556.4</v>
      </c>
      <c r="G19" s="17">
        <f>$G$28*E19</f>
        <v>789556.4</v>
      </c>
      <c r="H19" s="129">
        <f>J19+L19+N19+P19</f>
        <v>360</v>
      </c>
      <c r="I19" s="129">
        <f>K19+M19+O19+Q19</f>
        <v>360</v>
      </c>
      <c r="J19" s="126">
        <v>90</v>
      </c>
      <c r="K19" s="130">
        <v>90</v>
      </c>
      <c r="L19" s="126">
        <v>90</v>
      </c>
      <c r="M19" s="129">
        <v>90</v>
      </c>
      <c r="N19" s="126">
        <v>90</v>
      </c>
      <c r="O19" s="266">
        <v>90</v>
      </c>
      <c r="P19" s="350">
        <v>90</v>
      </c>
      <c r="Q19" s="356">
        <v>90</v>
      </c>
      <c r="R19" s="13">
        <f t="shared" ref="R19:S28" si="0">J19+L19+N19+P19</f>
        <v>360</v>
      </c>
      <c r="S19" s="13">
        <f t="shared" si="0"/>
        <v>360</v>
      </c>
      <c r="T19" s="13">
        <f>S19-R19</f>
        <v>0</v>
      </c>
      <c r="U19" s="25"/>
      <c r="V19" s="5">
        <f>Q19/P19*100</f>
        <v>100</v>
      </c>
      <c r="W19" s="5">
        <f>G19/F19*100</f>
        <v>100</v>
      </c>
      <c r="X19" s="5">
        <f>V19/W19*100</f>
        <v>100</v>
      </c>
    </row>
    <row r="20" spans="1:24" ht="35.25" customHeight="1" x14ac:dyDescent="0.2">
      <c r="A20" s="126">
        <v>2</v>
      </c>
      <c r="B20" s="458" t="s">
        <v>423</v>
      </c>
      <c r="C20" s="458"/>
      <c r="D20" s="127" t="s">
        <v>140</v>
      </c>
      <c r="E20" s="128">
        <v>0.1</v>
      </c>
      <c r="F20" s="17">
        <f t="shared" ref="F20:F27" si="1">$F$28*E20</f>
        <v>394778.2</v>
      </c>
      <c r="G20" s="17">
        <f t="shared" ref="G20:G27" si="2">$G$28*E20</f>
        <v>394778.2</v>
      </c>
      <c r="H20" s="129">
        <f t="shared" ref="H20:I27" si="3">J20+L20+N20+P20</f>
        <v>5</v>
      </c>
      <c r="I20" s="129">
        <f t="shared" si="3"/>
        <v>1</v>
      </c>
      <c r="J20" s="126">
        <v>1</v>
      </c>
      <c r="K20" s="130">
        <v>1</v>
      </c>
      <c r="L20" s="126">
        <v>2</v>
      </c>
      <c r="M20" s="129">
        <v>0</v>
      </c>
      <c r="N20" s="126">
        <v>1</v>
      </c>
      <c r="O20" s="266">
        <v>0</v>
      </c>
      <c r="P20" s="350">
        <v>1</v>
      </c>
      <c r="Q20" s="356">
        <v>0</v>
      </c>
      <c r="R20" s="13">
        <f t="shared" si="0"/>
        <v>5</v>
      </c>
      <c r="S20" s="13">
        <f t="shared" si="0"/>
        <v>1</v>
      </c>
      <c r="T20" s="13">
        <f t="shared" ref="T20:T28" si="4">S20-R20</f>
        <v>-4</v>
      </c>
      <c r="U20" s="346" t="s">
        <v>1163</v>
      </c>
      <c r="V20" s="277">
        <f t="shared" ref="V20:V28" si="5">Q20/P20*100</f>
        <v>0</v>
      </c>
      <c r="W20" s="5">
        <f t="shared" ref="W20:W28" si="6">G20/F20*100</f>
        <v>100</v>
      </c>
      <c r="X20" s="5">
        <f t="shared" ref="X20:X28" si="7">V20/W20*100</f>
        <v>0</v>
      </c>
    </row>
    <row r="21" spans="1:24" ht="45" customHeight="1" x14ac:dyDescent="0.2">
      <c r="A21" s="126">
        <v>3</v>
      </c>
      <c r="B21" s="458" t="s">
        <v>416</v>
      </c>
      <c r="C21" s="458"/>
      <c r="D21" s="127" t="s">
        <v>86</v>
      </c>
      <c r="E21" s="128">
        <v>0.1</v>
      </c>
      <c r="F21" s="17">
        <f t="shared" si="1"/>
        <v>394778.2</v>
      </c>
      <c r="G21" s="17">
        <f t="shared" si="2"/>
        <v>394778.2</v>
      </c>
      <c r="H21" s="129">
        <f t="shared" si="3"/>
        <v>12</v>
      </c>
      <c r="I21" s="129">
        <f t="shared" si="3"/>
        <v>10</v>
      </c>
      <c r="J21" s="126">
        <v>3</v>
      </c>
      <c r="K21" s="130">
        <v>3</v>
      </c>
      <c r="L21" s="126">
        <v>3</v>
      </c>
      <c r="M21" s="129">
        <v>1</v>
      </c>
      <c r="N21" s="126">
        <v>3</v>
      </c>
      <c r="O21" s="266">
        <v>3</v>
      </c>
      <c r="P21" s="350">
        <v>3</v>
      </c>
      <c r="Q21" s="356">
        <v>3</v>
      </c>
      <c r="R21" s="13">
        <f t="shared" si="0"/>
        <v>12</v>
      </c>
      <c r="S21" s="13">
        <f t="shared" si="0"/>
        <v>10</v>
      </c>
      <c r="T21" s="13">
        <f t="shared" si="4"/>
        <v>-2</v>
      </c>
      <c r="U21" s="25"/>
      <c r="V21" s="277">
        <f t="shared" si="5"/>
        <v>100</v>
      </c>
      <c r="W21" s="5">
        <f t="shared" si="6"/>
        <v>100</v>
      </c>
      <c r="X21" s="5">
        <f t="shared" si="7"/>
        <v>100</v>
      </c>
    </row>
    <row r="22" spans="1:24" ht="31.5" customHeight="1" x14ac:dyDescent="0.2">
      <c r="A22" s="126">
        <v>4</v>
      </c>
      <c r="B22" s="458" t="s">
        <v>426</v>
      </c>
      <c r="C22" s="458"/>
      <c r="D22" s="127" t="s">
        <v>46</v>
      </c>
      <c r="E22" s="128">
        <v>0.1</v>
      </c>
      <c r="F22" s="17">
        <f t="shared" si="1"/>
        <v>394778.2</v>
      </c>
      <c r="G22" s="17">
        <f t="shared" si="2"/>
        <v>394778.2</v>
      </c>
      <c r="H22" s="129">
        <f t="shared" si="3"/>
        <v>6</v>
      </c>
      <c r="I22" s="129">
        <f t="shared" si="3"/>
        <v>5</v>
      </c>
      <c r="J22" s="126">
        <v>1</v>
      </c>
      <c r="K22" s="130">
        <v>1</v>
      </c>
      <c r="L22" s="126">
        <v>2</v>
      </c>
      <c r="M22" s="129">
        <v>1</v>
      </c>
      <c r="N22" s="126">
        <v>1</v>
      </c>
      <c r="O22" s="266">
        <v>1</v>
      </c>
      <c r="P22" s="350">
        <v>2</v>
      </c>
      <c r="Q22" s="356">
        <v>2</v>
      </c>
      <c r="R22" s="13">
        <f t="shared" si="0"/>
        <v>6</v>
      </c>
      <c r="S22" s="13">
        <f t="shared" si="0"/>
        <v>5</v>
      </c>
      <c r="T22" s="13">
        <f t="shared" si="4"/>
        <v>-1</v>
      </c>
      <c r="U22" s="25"/>
      <c r="V22" s="277">
        <f t="shared" si="5"/>
        <v>100</v>
      </c>
      <c r="W22" s="5">
        <f t="shared" si="6"/>
        <v>100</v>
      </c>
      <c r="X22" s="5">
        <f t="shared" si="7"/>
        <v>100</v>
      </c>
    </row>
    <row r="23" spans="1:24" ht="37.5" customHeight="1" x14ac:dyDescent="0.2">
      <c r="A23" s="126">
        <v>5</v>
      </c>
      <c r="B23" s="458" t="s">
        <v>424</v>
      </c>
      <c r="C23" s="458"/>
      <c r="D23" s="127" t="s">
        <v>68</v>
      </c>
      <c r="E23" s="128">
        <v>0.1</v>
      </c>
      <c r="F23" s="17">
        <f t="shared" si="1"/>
        <v>394778.2</v>
      </c>
      <c r="G23" s="17">
        <f t="shared" si="2"/>
        <v>394778.2</v>
      </c>
      <c r="H23" s="129">
        <f t="shared" si="3"/>
        <v>4</v>
      </c>
      <c r="I23" s="129">
        <f t="shared" si="3"/>
        <v>4</v>
      </c>
      <c r="J23" s="126">
        <v>1</v>
      </c>
      <c r="K23" s="130">
        <v>1</v>
      </c>
      <c r="L23" s="126">
        <v>1</v>
      </c>
      <c r="M23" s="129">
        <v>1</v>
      </c>
      <c r="N23" s="126">
        <v>1</v>
      </c>
      <c r="O23" s="266">
        <v>1</v>
      </c>
      <c r="P23" s="350">
        <v>1</v>
      </c>
      <c r="Q23" s="356">
        <v>1</v>
      </c>
      <c r="R23" s="13">
        <f t="shared" si="0"/>
        <v>4</v>
      </c>
      <c r="S23" s="13">
        <f t="shared" si="0"/>
        <v>4</v>
      </c>
      <c r="T23" s="13">
        <f t="shared" si="4"/>
        <v>0</v>
      </c>
      <c r="U23" s="25"/>
      <c r="V23" s="277">
        <f t="shared" si="5"/>
        <v>100</v>
      </c>
      <c r="W23" s="5">
        <f t="shared" si="6"/>
        <v>100</v>
      </c>
      <c r="X23" s="5">
        <f t="shared" si="7"/>
        <v>100</v>
      </c>
    </row>
    <row r="24" spans="1:24" ht="39" customHeight="1" x14ac:dyDescent="0.2">
      <c r="A24" s="126">
        <v>6</v>
      </c>
      <c r="B24" s="458" t="s">
        <v>419</v>
      </c>
      <c r="C24" s="458"/>
      <c r="D24" s="127" t="s">
        <v>68</v>
      </c>
      <c r="E24" s="128">
        <v>0.1</v>
      </c>
      <c r="F24" s="17">
        <f t="shared" si="1"/>
        <v>394778.2</v>
      </c>
      <c r="G24" s="17">
        <f t="shared" si="2"/>
        <v>394778.2</v>
      </c>
      <c r="H24" s="129">
        <f t="shared" si="3"/>
        <v>4</v>
      </c>
      <c r="I24" s="129">
        <f t="shared" si="3"/>
        <v>4</v>
      </c>
      <c r="J24" s="126">
        <v>1</v>
      </c>
      <c r="K24" s="130">
        <v>1</v>
      </c>
      <c r="L24" s="126">
        <v>1</v>
      </c>
      <c r="M24" s="129">
        <v>1</v>
      </c>
      <c r="N24" s="126">
        <v>1</v>
      </c>
      <c r="O24" s="266">
        <v>1</v>
      </c>
      <c r="P24" s="350">
        <v>1</v>
      </c>
      <c r="Q24" s="356">
        <v>1</v>
      </c>
      <c r="R24" s="13">
        <f t="shared" si="0"/>
        <v>4</v>
      </c>
      <c r="S24" s="13">
        <f t="shared" si="0"/>
        <v>4</v>
      </c>
      <c r="T24" s="13">
        <f t="shared" si="4"/>
        <v>0</v>
      </c>
      <c r="U24" s="25"/>
      <c r="V24" s="277">
        <f t="shared" si="5"/>
        <v>100</v>
      </c>
      <c r="W24" s="5">
        <f t="shared" si="6"/>
        <v>100</v>
      </c>
      <c r="X24" s="5">
        <f t="shared" si="7"/>
        <v>100</v>
      </c>
    </row>
    <row r="25" spans="1:24" ht="39.75" customHeight="1" x14ac:dyDescent="0.2">
      <c r="A25" s="126">
        <v>7</v>
      </c>
      <c r="B25" s="458" t="s">
        <v>420</v>
      </c>
      <c r="C25" s="458"/>
      <c r="D25" s="127" t="s">
        <v>44</v>
      </c>
      <c r="E25" s="128">
        <v>0.1</v>
      </c>
      <c r="F25" s="17">
        <f t="shared" si="1"/>
        <v>394778.2</v>
      </c>
      <c r="G25" s="17">
        <f t="shared" si="2"/>
        <v>394778.2</v>
      </c>
      <c r="H25" s="129">
        <f t="shared" si="3"/>
        <v>12</v>
      </c>
      <c r="I25" s="129">
        <f t="shared" si="3"/>
        <v>12</v>
      </c>
      <c r="J25" s="126">
        <v>3</v>
      </c>
      <c r="K25" s="130">
        <v>3</v>
      </c>
      <c r="L25" s="126">
        <v>3</v>
      </c>
      <c r="M25" s="129">
        <v>3</v>
      </c>
      <c r="N25" s="126">
        <v>3</v>
      </c>
      <c r="O25" s="266">
        <v>3</v>
      </c>
      <c r="P25" s="350">
        <v>3</v>
      </c>
      <c r="Q25" s="356">
        <v>3</v>
      </c>
      <c r="R25" s="13">
        <f t="shared" si="0"/>
        <v>12</v>
      </c>
      <c r="S25" s="13">
        <f t="shared" si="0"/>
        <v>12</v>
      </c>
      <c r="T25" s="13">
        <f t="shared" si="4"/>
        <v>0</v>
      </c>
      <c r="U25" s="25"/>
      <c r="V25" s="277">
        <f t="shared" si="5"/>
        <v>100</v>
      </c>
      <c r="W25" s="5">
        <f t="shared" si="6"/>
        <v>100</v>
      </c>
      <c r="X25" s="5">
        <f t="shared" si="7"/>
        <v>100</v>
      </c>
    </row>
    <row r="26" spans="1:24" ht="39.75" customHeight="1" x14ac:dyDescent="0.2">
      <c r="A26" s="126">
        <v>8</v>
      </c>
      <c r="B26" s="462" t="s">
        <v>440</v>
      </c>
      <c r="C26" s="463"/>
      <c r="D26" s="127" t="s">
        <v>414</v>
      </c>
      <c r="E26" s="128">
        <v>0.1</v>
      </c>
      <c r="F26" s="17">
        <f t="shared" si="1"/>
        <v>394778.2</v>
      </c>
      <c r="G26" s="17">
        <f t="shared" si="2"/>
        <v>394778.2</v>
      </c>
      <c r="H26" s="129">
        <f t="shared" si="3"/>
        <v>50</v>
      </c>
      <c r="I26" s="129">
        <f t="shared" si="3"/>
        <v>38</v>
      </c>
      <c r="J26" s="126">
        <v>10</v>
      </c>
      <c r="K26" s="130">
        <v>10</v>
      </c>
      <c r="L26" s="126">
        <v>15</v>
      </c>
      <c r="M26" s="129">
        <v>5</v>
      </c>
      <c r="N26" s="126">
        <v>10</v>
      </c>
      <c r="O26" s="266">
        <v>8</v>
      </c>
      <c r="P26" s="350">
        <v>15</v>
      </c>
      <c r="Q26" s="356">
        <v>15</v>
      </c>
      <c r="R26" s="13">
        <f t="shared" si="0"/>
        <v>50</v>
      </c>
      <c r="S26" s="13">
        <f t="shared" si="0"/>
        <v>38</v>
      </c>
      <c r="T26" s="13">
        <f t="shared" si="4"/>
        <v>-12</v>
      </c>
      <c r="U26" s="25"/>
      <c r="V26" s="277">
        <f t="shared" si="5"/>
        <v>100</v>
      </c>
      <c r="W26" s="5">
        <f t="shared" si="6"/>
        <v>100</v>
      </c>
      <c r="X26" s="5">
        <f t="shared" si="7"/>
        <v>100</v>
      </c>
    </row>
    <row r="27" spans="1:24" ht="39.75" customHeight="1" x14ac:dyDescent="0.2">
      <c r="A27" s="126">
        <v>9</v>
      </c>
      <c r="B27" s="458" t="s">
        <v>441</v>
      </c>
      <c r="C27" s="458"/>
      <c r="D27" s="127" t="s">
        <v>442</v>
      </c>
      <c r="E27" s="128">
        <v>0.1</v>
      </c>
      <c r="F27" s="17">
        <f t="shared" si="1"/>
        <v>394778.2</v>
      </c>
      <c r="G27" s="17">
        <f t="shared" si="2"/>
        <v>394778.2</v>
      </c>
      <c r="H27" s="129">
        <f t="shared" si="3"/>
        <v>120</v>
      </c>
      <c r="I27" s="129">
        <f t="shared" si="3"/>
        <v>80</v>
      </c>
      <c r="J27" s="126">
        <v>20</v>
      </c>
      <c r="K27" s="130">
        <v>20</v>
      </c>
      <c r="L27" s="126">
        <v>40</v>
      </c>
      <c r="M27" s="129">
        <v>10</v>
      </c>
      <c r="N27" s="126">
        <v>20</v>
      </c>
      <c r="O27" s="266">
        <v>10</v>
      </c>
      <c r="P27" s="350">
        <v>40</v>
      </c>
      <c r="Q27" s="356">
        <v>40</v>
      </c>
      <c r="R27" s="13">
        <f t="shared" si="0"/>
        <v>120</v>
      </c>
      <c r="S27" s="13">
        <f t="shared" si="0"/>
        <v>80</v>
      </c>
      <c r="T27" s="13">
        <f t="shared" si="4"/>
        <v>-40</v>
      </c>
      <c r="U27" s="25"/>
      <c r="V27" s="277">
        <f t="shared" si="5"/>
        <v>100</v>
      </c>
      <c r="W27" s="5">
        <f t="shared" si="6"/>
        <v>100</v>
      </c>
      <c r="X27" s="5">
        <f t="shared" si="7"/>
        <v>100</v>
      </c>
    </row>
    <row r="28" spans="1:24" s="1" customFormat="1" ht="36.75" customHeight="1" x14ac:dyDescent="0.2">
      <c r="A28" s="370" t="s">
        <v>24</v>
      </c>
      <c r="B28" s="371"/>
      <c r="C28" s="372"/>
      <c r="D28" s="18"/>
      <c r="E28" s="128">
        <f>SUM(E19:E27)</f>
        <v>0.99999999999999989</v>
      </c>
      <c r="F28" s="19">
        <f>SEGUIMIENTO!D32</f>
        <v>3947782</v>
      </c>
      <c r="G28" s="19">
        <f>SEGUIMIENTO!E32</f>
        <v>3947782</v>
      </c>
      <c r="H28" s="18">
        <f t="shared" ref="H28:Q28" si="8">SUM(H19:H27)</f>
        <v>573</v>
      </c>
      <c r="I28" s="18">
        <f t="shared" si="8"/>
        <v>514</v>
      </c>
      <c r="J28" s="18">
        <f t="shared" si="8"/>
        <v>130</v>
      </c>
      <c r="K28" s="18">
        <f t="shared" si="8"/>
        <v>130</v>
      </c>
      <c r="L28" s="18">
        <f t="shared" si="8"/>
        <v>157</v>
      </c>
      <c r="M28" s="18">
        <f t="shared" si="8"/>
        <v>112</v>
      </c>
      <c r="N28" s="18">
        <f t="shared" si="8"/>
        <v>130</v>
      </c>
      <c r="O28" s="18">
        <f t="shared" si="8"/>
        <v>117</v>
      </c>
      <c r="P28" s="18">
        <f t="shared" si="8"/>
        <v>156</v>
      </c>
      <c r="Q28" s="18">
        <f t="shared" si="8"/>
        <v>155</v>
      </c>
      <c r="R28" s="14">
        <f t="shared" si="0"/>
        <v>573</v>
      </c>
      <c r="S28" s="14">
        <f t="shared" si="0"/>
        <v>514</v>
      </c>
      <c r="T28" s="14">
        <f t="shared" si="4"/>
        <v>-59</v>
      </c>
      <c r="U28" s="14"/>
      <c r="V28" s="277">
        <f t="shared" si="5"/>
        <v>99.358974358974365</v>
      </c>
      <c r="W28" s="5">
        <f t="shared" si="6"/>
        <v>100</v>
      </c>
      <c r="X28" s="5">
        <f t="shared" si="7"/>
        <v>99.358974358974365</v>
      </c>
    </row>
    <row r="29" spans="1:24" s="6" customFormat="1" ht="14.25" customHeight="1" x14ac:dyDescent="0.2">
      <c r="F29" s="10"/>
    </row>
    <row r="30" spans="1:24" s="6" customFormat="1" ht="14.25" customHeight="1" x14ac:dyDescent="0.2">
      <c r="B30" s="11" t="s">
        <v>25</v>
      </c>
      <c r="F30" s="10"/>
      <c r="H30" s="6" t="s">
        <v>26</v>
      </c>
    </row>
    <row r="34" spans="1:22" x14ac:dyDescent="0.2">
      <c r="A34" s="6"/>
      <c r="B34" s="6"/>
      <c r="C34" s="6"/>
      <c r="D34" s="6"/>
      <c r="E34" s="6"/>
      <c r="F34" s="6"/>
      <c r="G34" s="6"/>
      <c r="H34" s="6"/>
      <c r="I34" s="6"/>
      <c r="J34" s="6"/>
      <c r="K34" s="6"/>
      <c r="L34" s="6"/>
      <c r="M34" s="6"/>
      <c r="N34" s="6"/>
      <c r="O34" s="6"/>
      <c r="P34" s="6"/>
      <c r="Q34" s="6"/>
      <c r="R34" s="50"/>
      <c r="S34" s="50"/>
      <c r="T34" s="395"/>
      <c r="U34" s="395"/>
      <c r="V34" s="6"/>
    </row>
    <row r="35" spans="1:22" x14ac:dyDescent="0.2">
      <c r="A35" s="388" t="s">
        <v>54</v>
      </c>
      <c r="B35" s="388"/>
      <c r="C35" s="388"/>
      <c r="D35" s="6"/>
      <c r="E35" s="6"/>
      <c r="F35" s="6"/>
      <c r="G35" s="6"/>
      <c r="H35" s="387" t="s">
        <v>283</v>
      </c>
      <c r="I35" s="387"/>
      <c r="J35" s="387"/>
      <c r="K35" s="387"/>
      <c r="L35" s="387"/>
      <c r="M35" s="387"/>
      <c r="N35" s="387"/>
      <c r="O35" s="387"/>
      <c r="P35" s="387"/>
      <c r="Q35" s="387"/>
      <c r="R35" s="387"/>
      <c r="S35" s="387"/>
      <c r="T35" s="387"/>
      <c r="U35" s="387"/>
      <c r="V35" s="387"/>
    </row>
    <row r="36" spans="1:22" x14ac:dyDescent="0.2">
      <c r="A36" s="387" t="s">
        <v>53</v>
      </c>
      <c r="B36" s="387"/>
      <c r="C36" s="387"/>
      <c r="D36" s="6"/>
      <c r="E36" s="6"/>
      <c r="F36" s="6"/>
      <c r="G36" s="6"/>
      <c r="H36" s="387" t="s">
        <v>113</v>
      </c>
      <c r="I36" s="387"/>
      <c r="J36" s="387"/>
      <c r="K36" s="387"/>
      <c r="L36" s="387"/>
      <c r="M36" s="387"/>
      <c r="N36" s="387"/>
      <c r="O36" s="387"/>
      <c r="P36" s="387"/>
      <c r="Q36" s="387"/>
      <c r="R36" s="387"/>
      <c r="S36" s="387"/>
      <c r="T36" s="387"/>
      <c r="U36" s="387"/>
      <c r="V36" s="387"/>
    </row>
  </sheetData>
  <mergeCells count="41">
    <mergeCell ref="A1:X1"/>
    <mergeCell ref="A2:X2"/>
    <mergeCell ref="A3:X3"/>
    <mergeCell ref="A4:X4"/>
    <mergeCell ref="A5:X5"/>
    <mergeCell ref="A6:X6"/>
    <mergeCell ref="A8:B8"/>
    <mergeCell ref="A9:B9"/>
    <mergeCell ref="A10:B10"/>
    <mergeCell ref="A11:B11"/>
    <mergeCell ref="A12:B12"/>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19:C19"/>
    <mergeCell ref="B20:C20"/>
    <mergeCell ref="B21:C21"/>
    <mergeCell ref="B22:C22"/>
    <mergeCell ref="B23:C23"/>
    <mergeCell ref="B24:C24"/>
    <mergeCell ref="B25:C25"/>
    <mergeCell ref="B26:C26"/>
    <mergeCell ref="B27:C27"/>
    <mergeCell ref="A28:C28"/>
    <mergeCell ref="T34:U34"/>
    <mergeCell ref="A35:C35"/>
    <mergeCell ref="H35:V35"/>
    <mergeCell ref="A36:C36"/>
    <mergeCell ref="H36:V3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workbookViewId="0">
      <selection activeCell="V19" sqref="V19"/>
    </sheetView>
  </sheetViews>
  <sheetFormatPr baseColWidth="10" defaultRowHeight="12.75" x14ac:dyDescent="0.2"/>
  <cols>
    <col min="1" max="1" width="5.42578125" style="36" customWidth="1"/>
    <col min="2" max="2" width="12" style="36" customWidth="1"/>
    <col min="3" max="3" width="40.7109375" style="36" customWidth="1"/>
    <col min="4" max="4" width="12.28515625" style="36" customWidth="1"/>
    <col min="5" max="5" width="10.42578125" style="36" customWidth="1"/>
    <col min="6" max="6" width="12.140625" style="36" customWidth="1"/>
    <col min="7" max="7" width="13.140625" style="36" customWidth="1"/>
    <col min="8" max="15" width="9.28515625" style="36" hidden="1" customWidth="1"/>
    <col min="16" max="20" width="9.28515625" style="36" customWidth="1"/>
    <col min="21" max="21" width="22"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459" t="s">
        <v>36</v>
      </c>
      <c r="B8" s="459"/>
      <c r="C8" s="30" t="s">
        <v>407</v>
      </c>
      <c r="D8" s="1"/>
      <c r="E8" s="1"/>
      <c r="F8" s="1"/>
      <c r="G8" s="1"/>
      <c r="H8" s="1"/>
      <c r="I8" s="1"/>
      <c r="J8" s="1"/>
      <c r="K8" s="1"/>
      <c r="L8" s="1"/>
      <c r="M8" s="1"/>
      <c r="N8" s="1"/>
      <c r="O8" s="1"/>
      <c r="P8" s="1"/>
      <c r="Q8" s="1"/>
    </row>
    <row r="9" spans="1:24" x14ac:dyDescent="0.2">
      <c r="A9" s="459" t="s">
        <v>0</v>
      </c>
      <c r="B9" s="459"/>
      <c r="C9" s="30" t="s">
        <v>226</v>
      </c>
      <c r="D9" s="1"/>
      <c r="E9" s="1"/>
      <c r="F9" s="1"/>
      <c r="G9" s="1"/>
      <c r="H9" s="1"/>
      <c r="I9" s="1"/>
      <c r="J9" s="1"/>
      <c r="K9" s="1"/>
      <c r="L9" s="6"/>
      <c r="M9" s="6"/>
      <c r="N9" s="6"/>
      <c r="O9" s="6"/>
      <c r="P9" s="6"/>
      <c r="Q9" s="6"/>
    </row>
    <row r="10" spans="1:24" x14ac:dyDescent="0.2">
      <c r="A10" s="459" t="s">
        <v>60</v>
      </c>
      <c r="B10" s="459"/>
      <c r="C10" s="30" t="s">
        <v>443</v>
      </c>
      <c r="D10" s="1"/>
      <c r="E10" s="1"/>
      <c r="F10" s="1"/>
      <c r="G10" s="1"/>
      <c r="H10" s="1"/>
      <c r="I10" s="1"/>
      <c r="J10" s="1"/>
      <c r="K10" s="1"/>
      <c r="L10" s="6"/>
      <c r="M10" s="6"/>
      <c r="N10" s="6"/>
      <c r="O10" s="6"/>
      <c r="P10" s="6"/>
      <c r="Q10" s="6"/>
    </row>
    <row r="11" spans="1:24" x14ac:dyDescent="0.2">
      <c r="A11" s="459" t="s">
        <v>6</v>
      </c>
      <c r="B11" s="459"/>
      <c r="C11" s="30" t="s">
        <v>422</v>
      </c>
      <c r="D11" s="1"/>
      <c r="E11" s="1"/>
      <c r="F11" s="1"/>
      <c r="G11" s="1"/>
      <c r="H11" s="1"/>
      <c r="I11" s="1"/>
      <c r="J11" s="1"/>
      <c r="K11" s="1"/>
      <c r="L11" s="6"/>
      <c r="M11" s="6"/>
      <c r="N11" s="6"/>
      <c r="O11" s="6"/>
      <c r="P11" s="6"/>
      <c r="Q11" s="6"/>
    </row>
    <row r="12" spans="1:24" x14ac:dyDescent="0.2">
      <c r="A12" s="459" t="s">
        <v>410</v>
      </c>
      <c r="B12" s="459"/>
      <c r="C12" s="30" t="s">
        <v>411</v>
      </c>
      <c r="D12" s="1"/>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T13" s="98"/>
      <c r="U13" s="46"/>
      <c r="X13" s="98"/>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6.25" customHeight="1" x14ac:dyDescent="0.2">
      <c r="A15" s="383" t="s">
        <v>412</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126">
        <v>1</v>
      </c>
      <c r="B19" s="458" t="s">
        <v>413</v>
      </c>
      <c r="C19" s="458"/>
      <c r="D19" s="127" t="s">
        <v>414</v>
      </c>
      <c r="E19" s="128">
        <v>0.3</v>
      </c>
      <c r="F19" s="17">
        <f>$F$26*E19</f>
        <v>543630.9</v>
      </c>
      <c r="G19" s="17">
        <f>$G$26*E19</f>
        <v>543630.9</v>
      </c>
      <c r="H19" s="129">
        <f>J19+L19+N19+P19</f>
        <v>360</v>
      </c>
      <c r="I19" s="129">
        <f>K19+M19+O19+Q19</f>
        <v>360</v>
      </c>
      <c r="J19" s="126">
        <v>90</v>
      </c>
      <c r="K19" s="130">
        <v>90</v>
      </c>
      <c r="L19" s="126">
        <v>90</v>
      </c>
      <c r="M19" s="129">
        <v>90</v>
      </c>
      <c r="N19" s="126">
        <v>90</v>
      </c>
      <c r="O19" s="266">
        <v>90</v>
      </c>
      <c r="P19" s="350">
        <v>90</v>
      </c>
      <c r="Q19" s="356">
        <v>90</v>
      </c>
      <c r="R19" s="13">
        <f>J19+L19+N19+P19</f>
        <v>360</v>
      </c>
      <c r="S19" s="13">
        <f>K19+M19+O19+Q19</f>
        <v>360</v>
      </c>
      <c r="T19" s="13">
        <f>S19-R19</f>
        <v>0</v>
      </c>
      <c r="U19" s="25"/>
      <c r="V19" s="5">
        <f>Q19/P19*100</f>
        <v>100</v>
      </c>
      <c r="W19" s="5">
        <f>G19/F19*100</f>
        <v>100</v>
      </c>
      <c r="X19" s="5">
        <f>V19/W19*100</f>
        <v>100</v>
      </c>
    </row>
    <row r="20" spans="1:24" ht="45" customHeight="1" x14ac:dyDescent="0.2">
      <c r="A20" s="126">
        <v>2</v>
      </c>
      <c r="B20" s="458" t="s">
        <v>423</v>
      </c>
      <c r="C20" s="458"/>
      <c r="D20" s="127" t="s">
        <v>140</v>
      </c>
      <c r="E20" s="128">
        <v>0.1</v>
      </c>
      <c r="F20" s="17">
        <f t="shared" ref="F20:F25" si="0">$F$26*E20</f>
        <v>181210.30000000002</v>
      </c>
      <c r="G20" s="17">
        <f t="shared" ref="G20:G25" si="1">$G$26*E20</f>
        <v>181210.30000000002</v>
      </c>
      <c r="H20" s="129">
        <f t="shared" ref="H20:I25" si="2">J20+L20+N20+P20</f>
        <v>5</v>
      </c>
      <c r="I20" s="129">
        <f t="shared" si="2"/>
        <v>1</v>
      </c>
      <c r="J20" s="126">
        <v>1</v>
      </c>
      <c r="K20" s="130">
        <v>1</v>
      </c>
      <c r="L20" s="126">
        <v>2</v>
      </c>
      <c r="M20" s="129">
        <v>0</v>
      </c>
      <c r="N20" s="126">
        <v>1</v>
      </c>
      <c r="O20" s="266">
        <v>0</v>
      </c>
      <c r="P20" s="350">
        <v>1</v>
      </c>
      <c r="Q20" s="356">
        <v>0</v>
      </c>
      <c r="R20" s="13">
        <f t="shared" ref="R20:S26" si="3">J20+L20+N20+P20</f>
        <v>5</v>
      </c>
      <c r="S20" s="13">
        <f t="shared" si="3"/>
        <v>1</v>
      </c>
      <c r="T20" s="13">
        <f t="shared" ref="T20:T26" si="4">S20-R20</f>
        <v>-4</v>
      </c>
      <c r="U20" s="25"/>
      <c r="V20" s="277">
        <f t="shared" ref="V20:V26" si="5">Q20/P20*100</f>
        <v>0</v>
      </c>
      <c r="W20" s="5">
        <f t="shared" ref="W20:W26" si="6">G20/F20*100</f>
        <v>100</v>
      </c>
      <c r="X20" s="5">
        <f t="shared" ref="X20:X26" si="7">V20/W20*100</f>
        <v>0</v>
      </c>
    </row>
    <row r="21" spans="1:24" ht="45" customHeight="1" x14ac:dyDescent="0.2">
      <c r="A21" s="126">
        <v>3</v>
      </c>
      <c r="B21" s="458" t="s">
        <v>416</v>
      </c>
      <c r="C21" s="458"/>
      <c r="D21" s="127" t="s">
        <v>86</v>
      </c>
      <c r="E21" s="128">
        <v>0.2</v>
      </c>
      <c r="F21" s="17">
        <f t="shared" si="0"/>
        <v>362420.60000000003</v>
      </c>
      <c r="G21" s="17">
        <f t="shared" si="1"/>
        <v>362420.60000000003</v>
      </c>
      <c r="H21" s="129">
        <f t="shared" si="2"/>
        <v>12</v>
      </c>
      <c r="I21" s="129">
        <f t="shared" si="2"/>
        <v>10</v>
      </c>
      <c r="J21" s="126">
        <v>3</v>
      </c>
      <c r="K21" s="130">
        <v>3</v>
      </c>
      <c r="L21" s="126">
        <v>3</v>
      </c>
      <c r="M21" s="129">
        <v>1</v>
      </c>
      <c r="N21" s="126">
        <v>3</v>
      </c>
      <c r="O21" s="266">
        <v>3</v>
      </c>
      <c r="P21" s="350">
        <v>3</v>
      </c>
      <c r="Q21" s="356">
        <v>3</v>
      </c>
      <c r="R21" s="13">
        <f t="shared" si="3"/>
        <v>12</v>
      </c>
      <c r="S21" s="13">
        <f t="shared" si="3"/>
        <v>10</v>
      </c>
      <c r="T21" s="13">
        <f t="shared" si="4"/>
        <v>-2</v>
      </c>
      <c r="U21" s="25"/>
      <c r="V21" s="277">
        <f t="shared" si="5"/>
        <v>100</v>
      </c>
      <c r="W21" s="5">
        <f t="shared" si="6"/>
        <v>100</v>
      </c>
      <c r="X21" s="5">
        <f t="shared" si="7"/>
        <v>100</v>
      </c>
    </row>
    <row r="22" spans="1:24" ht="45" customHeight="1" x14ac:dyDescent="0.2">
      <c r="A22" s="126">
        <v>4</v>
      </c>
      <c r="B22" s="458" t="s">
        <v>426</v>
      </c>
      <c r="C22" s="458"/>
      <c r="D22" s="127" t="s">
        <v>46</v>
      </c>
      <c r="E22" s="128">
        <v>0.1</v>
      </c>
      <c r="F22" s="17">
        <f t="shared" si="0"/>
        <v>181210.30000000002</v>
      </c>
      <c r="G22" s="17">
        <f t="shared" si="1"/>
        <v>181210.30000000002</v>
      </c>
      <c r="H22" s="129">
        <f t="shared" si="2"/>
        <v>6</v>
      </c>
      <c r="I22" s="129">
        <f t="shared" si="2"/>
        <v>5</v>
      </c>
      <c r="J22" s="126">
        <v>1</v>
      </c>
      <c r="K22" s="130">
        <v>1</v>
      </c>
      <c r="L22" s="126">
        <v>2</v>
      </c>
      <c r="M22" s="129">
        <v>1</v>
      </c>
      <c r="N22" s="126">
        <v>1</v>
      </c>
      <c r="O22" s="266">
        <v>1</v>
      </c>
      <c r="P22" s="350">
        <v>2</v>
      </c>
      <c r="Q22" s="356">
        <v>2</v>
      </c>
      <c r="R22" s="13">
        <f t="shared" si="3"/>
        <v>6</v>
      </c>
      <c r="S22" s="13">
        <f t="shared" si="3"/>
        <v>5</v>
      </c>
      <c r="T22" s="13">
        <f t="shared" si="4"/>
        <v>-1</v>
      </c>
      <c r="U22" s="25"/>
      <c r="V22" s="277">
        <f t="shared" si="5"/>
        <v>100</v>
      </c>
      <c r="W22" s="5">
        <f t="shared" si="6"/>
        <v>100</v>
      </c>
      <c r="X22" s="5">
        <f t="shared" si="7"/>
        <v>100</v>
      </c>
    </row>
    <row r="23" spans="1:24" ht="45" customHeight="1" x14ac:dyDescent="0.2">
      <c r="A23" s="126">
        <v>5</v>
      </c>
      <c r="B23" s="458" t="s">
        <v>424</v>
      </c>
      <c r="C23" s="458"/>
      <c r="D23" s="127" t="s">
        <v>68</v>
      </c>
      <c r="E23" s="128">
        <v>0.1</v>
      </c>
      <c r="F23" s="17">
        <f t="shared" si="0"/>
        <v>181210.30000000002</v>
      </c>
      <c r="G23" s="17">
        <f t="shared" si="1"/>
        <v>181210.30000000002</v>
      </c>
      <c r="H23" s="129">
        <f t="shared" si="2"/>
        <v>4</v>
      </c>
      <c r="I23" s="129">
        <f t="shared" si="2"/>
        <v>4</v>
      </c>
      <c r="J23" s="126">
        <v>1</v>
      </c>
      <c r="K23" s="130">
        <v>1</v>
      </c>
      <c r="L23" s="126">
        <v>1</v>
      </c>
      <c r="M23" s="129">
        <v>1</v>
      </c>
      <c r="N23" s="126">
        <v>1</v>
      </c>
      <c r="O23" s="266">
        <v>1</v>
      </c>
      <c r="P23" s="350">
        <v>1</v>
      </c>
      <c r="Q23" s="356">
        <v>1</v>
      </c>
      <c r="R23" s="13">
        <f t="shared" si="3"/>
        <v>4</v>
      </c>
      <c r="S23" s="13">
        <f t="shared" si="3"/>
        <v>4</v>
      </c>
      <c r="T23" s="13">
        <f t="shared" si="4"/>
        <v>0</v>
      </c>
      <c r="U23" s="25"/>
      <c r="V23" s="277">
        <f t="shared" si="5"/>
        <v>100</v>
      </c>
      <c r="W23" s="5">
        <f t="shared" si="6"/>
        <v>100</v>
      </c>
      <c r="X23" s="5">
        <f t="shared" si="7"/>
        <v>100</v>
      </c>
    </row>
    <row r="24" spans="1:24" ht="45" customHeight="1" x14ac:dyDescent="0.2">
      <c r="A24" s="126">
        <v>6</v>
      </c>
      <c r="B24" s="458" t="s">
        <v>419</v>
      </c>
      <c r="C24" s="458"/>
      <c r="D24" s="127" t="s">
        <v>68</v>
      </c>
      <c r="E24" s="128">
        <v>0.1</v>
      </c>
      <c r="F24" s="17">
        <f t="shared" si="0"/>
        <v>181210.30000000002</v>
      </c>
      <c r="G24" s="17">
        <f t="shared" si="1"/>
        <v>181210.30000000002</v>
      </c>
      <c r="H24" s="129">
        <f t="shared" si="2"/>
        <v>4</v>
      </c>
      <c r="I24" s="129">
        <f t="shared" si="2"/>
        <v>4</v>
      </c>
      <c r="J24" s="126">
        <v>1</v>
      </c>
      <c r="K24" s="130">
        <v>1</v>
      </c>
      <c r="L24" s="126">
        <v>1</v>
      </c>
      <c r="M24" s="129">
        <v>1</v>
      </c>
      <c r="N24" s="126">
        <v>1</v>
      </c>
      <c r="O24" s="266">
        <v>1</v>
      </c>
      <c r="P24" s="350">
        <v>1</v>
      </c>
      <c r="Q24" s="356">
        <v>1</v>
      </c>
      <c r="R24" s="13">
        <f t="shared" si="3"/>
        <v>4</v>
      </c>
      <c r="S24" s="13">
        <f t="shared" si="3"/>
        <v>4</v>
      </c>
      <c r="T24" s="13">
        <f t="shared" si="4"/>
        <v>0</v>
      </c>
      <c r="U24" s="25"/>
      <c r="V24" s="277">
        <f t="shared" si="5"/>
        <v>100</v>
      </c>
      <c r="W24" s="5">
        <f t="shared" si="6"/>
        <v>100</v>
      </c>
      <c r="X24" s="5">
        <f t="shared" si="7"/>
        <v>100</v>
      </c>
    </row>
    <row r="25" spans="1:24" ht="45" customHeight="1" x14ac:dyDescent="0.2">
      <c r="A25" s="126">
        <v>7</v>
      </c>
      <c r="B25" s="458" t="s">
        <v>420</v>
      </c>
      <c r="C25" s="458"/>
      <c r="D25" s="127" t="s">
        <v>44</v>
      </c>
      <c r="E25" s="128">
        <v>0.1</v>
      </c>
      <c r="F25" s="17">
        <f t="shared" si="0"/>
        <v>181210.30000000002</v>
      </c>
      <c r="G25" s="17">
        <f t="shared" si="1"/>
        <v>181210.30000000002</v>
      </c>
      <c r="H25" s="129">
        <f t="shared" si="2"/>
        <v>12</v>
      </c>
      <c r="I25" s="129">
        <f t="shared" si="2"/>
        <v>12</v>
      </c>
      <c r="J25" s="126">
        <v>3</v>
      </c>
      <c r="K25" s="130">
        <v>3</v>
      </c>
      <c r="L25" s="126">
        <v>3</v>
      </c>
      <c r="M25" s="129">
        <v>3</v>
      </c>
      <c r="N25" s="126">
        <v>3</v>
      </c>
      <c r="O25" s="266">
        <v>3</v>
      </c>
      <c r="P25" s="350">
        <v>3</v>
      </c>
      <c r="Q25" s="356">
        <v>3</v>
      </c>
      <c r="R25" s="13">
        <f t="shared" si="3"/>
        <v>12</v>
      </c>
      <c r="S25" s="13">
        <f t="shared" si="3"/>
        <v>12</v>
      </c>
      <c r="T25" s="13">
        <f t="shared" si="4"/>
        <v>0</v>
      </c>
      <c r="U25" s="25"/>
      <c r="V25" s="277">
        <f t="shared" si="5"/>
        <v>100</v>
      </c>
      <c r="W25" s="5">
        <f t="shared" si="6"/>
        <v>100</v>
      </c>
      <c r="X25" s="5">
        <f t="shared" si="7"/>
        <v>100</v>
      </c>
    </row>
    <row r="26" spans="1:24" s="1" customFormat="1" ht="36.75" customHeight="1" x14ac:dyDescent="0.2">
      <c r="A26" s="370" t="s">
        <v>24</v>
      </c>
      <c r="B26" s="371"/>
      <c r="C26" s="372"/>
      <c r="D26" s="18"/>
      <c r="E26" s="59">
        <f>SUM(E19:E25)</f>
        <v>1</v>
      </c>
      <c r="F26" s="19">
        <f>SEGUIMIENTO!D33</f>
        <v>1812103</v>
      </c>
      <c r="G26" s="19">
        <f>SEGUIMIENTO!E33</f>
        <v>1812103</v>
      </c>
      <c r="H26" s="18">
        <f t="shared" ref="H26:P26" si="8">SUM(H19:H25)</f>
        <v>403</v>
      </c>
      <c r="I26" s="18">
        <f t="shared" si="8"/>
        <v>396</v>
      </c>
      <c r="J26" s="18">
        <f t="shared" si="8"/>
        <v>100</v>
      </c>
      <c r="K26" s="18">
        <f t="shared" si="8"/>
        <v>100</v>
      </c>
      <c r="L26" s="18">
        <f t="shared" si="8"/>
        <v>102</v>
      </c>
      <c r="M26" s="18">
        <f t="shared" si="8"/>
        <v>97</v>
      </c>
      <c r="N26" s="18">
        <f t="shared" si="8"/>
        <v>100</v>
      </c>
      <c r="O26" s="18">
        <f t="shared" si="8"/>
        <v>99</v>
      </c>
      <c r="P26" s="18">
        <f t="shared" si="8"/>
        <v>101</v>
      </c>
      <c r="Q26" s="18">
        <f>SUM(Q19:Q25)</f>
        <v>100</v>
      </c>
      <c r="R26" s="14">
        <f t="shared" si="3"/>
        <v>403</v>
      </c>
      <c r="S26" s="14">
        <f t="shared" si="3"/>
        <v>396</v>
      </c>
      <c r="T26" s="14">
        <f t="shared" si="4"/>
        <v>-7</v>
      </c>
      <c r="U26" s="14"/>
      <c r="V26" s="277">
        <f t="shared" si="5"/>
        <v>99.009900990099013</v>
      </c>
      <c r="W26" s="5">
        <f t="shared" si="6"/>
        <v>100</v>
      </c>
      <c r="X26" s="5">
        <f t="shared" si="7"/>
        <v>99.009900990099013</v>
      </c>
    </row>
    <row r="27" spans="1:24" s="6" customFormat="1" ht="14.25" customHeight="1" x14ac:dyDescent="0.2">
      <c r="F27" s="10"/>
      <c r="V27" s="44"/>
      <c r="W27" s="44"/>
      <c r="X27" s="44"/>
    </row>
    <row r="28" spans="1:24" s="6" customFormat="1" ht="14.25" customHeight="1" x14ac:dyDescent="0.2">
      <c r="B28" s="11" t="s">
        <v>25</v>
      </c>
      <c r="F28" s="10"/>
      <c r="H28" s="6" t="s">
        <v>26</v>
      </c>
      <c r="V28" s="96"/>
      <c r="W28" s="96"/>
      <c r="X28" s="96"/>
    </row>
    <row r="29" spans="1:24" x14ac:dyDescent="0.2">
      <c r="J29" s="94"/>
      <c r="K29" s="94"/>
      <c r="L29" s="94"/>
      <c r="M29" s="94"/>
      <c r="N29" s="94"/>
      <c r="O29" s="94"/>
      <c r="P29" s="94"/>
    </row>
    <row r="30" spans="1:24" x14ac:dyDescent="0.2">
      <c r="J30" s="94"/>
      <c r="K30" s="94"/>
      <c r="L30" s="94"/>
      <c r="M30" s="94"/>
      <c r="N30" s="94"/>
      <c r="O30" s="94"/>
      <c r="P30" s="94"/>
    </row>
    <row r="31" spans="1:24" x14ac:dyDescent="0.2">
      <c r="J31" s="94"/>
      <c r="K31" s="94"/>
      <c r="L31" s="94"/>
      <c r="M31" s="94"/>
      <c r="N31" s="94"/>
      <c r="O31" s="94"/>
      <c r="P31" s="94"/>
    </row>
    <row r="32" spans="1:24" x14ac:dyDescent="0.2">
      <c r="J32" s="94"/>
      <c r="K32" s="94"/>
      <c r="L32" s="94"/>
      <c r="M32" s="94"/>
      <c r="N32" s="94"/>
      <c r="O32" s="94"/>
      <c r="P32" s="94"/>
    </row>
    <row r="33" spans="3:24" x14ac:dyDescent="0.2">
      <c r="C33" s="6"/>
      <c r="D33" s="6"/>
      <c r="E33" s="6"/>
      <c r="F33" s="6"/>
      <c r="G33" s="6"/>
      <c r="H33" s="6"/>
      <c r="I33" s="6"/>
      <c r="J33" s="6"/>
      <c r="K33" s="6"/>
      <c r="L33" s="6"/>
      <c r="M33" s="6"/>
      <c r="N33" s="6"/>
      <c r="O33" s="6"/>
      <c r="P33" s="6"/>
      <c r="Q33" s="6"/>
      <c r="R33" s="6"/>
      <c r="S33" s="6"/>
      <c r="T33" s="50"/>
      <c r="U33" s="50"/>
      <c r="V33" s="395"/>
      <c r="W33" s="395"/>
      <c r="X33" s="6"/>
    </row>
    <row r="34" spans="3:24" x14ac:dyDescent="0.2">
      <c r="C34" s="388" t="s">
        <v>54</v>
      </c>
      <c r="D34" s="388"/>
      <c r="E34" s="388"/>
      <c r="F34" s="6"/>
      <c r="G34" s="6"/>
      <c r="H34" s="6"/>
      <c r="I34" s="6"/>
      <c r="J34" s="387" t="s">
        <v>283</v>
      </c>
      <c r="K34" s="387"/>
      <c r="L34" s="387"/>
      <c r="M34" s="387"/>
      <c r="N34" s="387"/>
      <c r="O34" s="387"/>
      <c r="P34" s="387"/>
      <c r="Q34" s="387"/>
      <c r="R34" s="387"/>
      <c r="S34" s="387"/>
      <c r="T34" s="387"/>
      <c r="U34" s="387"/>
      <c r="V34" s="387"/>
      <c r="W34" s="387"/>
      <c r="X34" s="387"/>
    </row>
    <row r="35" spans="3:24" x14ac:dyDescent="0.2">
      <c r="C35" s="387" t="s">
        <v>53</v>
      </c>
      <c r="D35" s="387"/>
      <c r="E35" s="387"/>
      <c r="F35" s="6"/>
      <c r="G35" s="6"/>
      <c r="H35" s="6"/>
      <c r="I35" s="6"/>
      <c r="J35" s="387" t="s">
        <v>113</v>
      </c>
      <c r="K35" s="387"/>
      <c r="L35" s="387"/>
      <c r="M35" s="387"/>
      <c r="N35" s="387"/>
      <c r="O35" s="387"/>
      <c r="P35" s="387"/>
      <c r="Q35" s="387"/>
      <c r="R35" s="387"/>
      <c r="S35" s="387"/>
      <c r="T35" s="387"/>
      <c r="U35" s="387"/>
      <c r="V35" s="387"/>
      <c r="W35" s="387"/>
      <c r="X35" s="387"/>
    </row>
    <row r="36" spans="3:24" x14ac:dyDescent="0.2">
      <c r="J36" s="94"/>
      <c r="K36" s="94"/>
      <c r="L36" s="94"/>
      <c r="M36" s="94"/>
      <c r="N36" s="94"/>
      <c r="O36" s="94"/>
      <c r="P36" s="94"/>
    </row>
    <row r="37" spans="3:24" x14ac:dyDescent="0.2">
      <c r="J37" s="94"/>
      <c r="K37" s="94"/>
      <c r="L37" s="94"/>
      <c r="M37" s="94"/>
      <c r="N37" s="94"/>
      <c r="O37" s="94"/>
      <c r="P37" s="94"/>
    </row>
    <row r="38" spans="3:24" x14ac:dyDescent="0.2">
      <c r="J38" s="94"/>
      <c r="K38" s="94"/>
      <c r="L38" s="94"/>
      <c r="M38" s="94"/>
      <c r="N38" s="94"/>
      <c r="O38" s="94"/>
      <c r="P38" s="94"/>
    </row>
    <row r="39" spans="3:24" x14ac:dyDescent="0.2">
      <c r="J39" s="94"/>
      <c r="K39" s="94"/>
      <c r="L39" s="94"/>
      <c r="M39" s="94"/>
      <c r="N39" s="94"/>
      <c r="O39" s="94"/>
      <c r="P39" s="94"/>
    </row>
    <row r="40" spans="3:24" x14ac:dyDescent="0.2">
      <c r="J40" s="94"/>
      <c r="K40" s="94"/>
      <c r="L40" s="94"/>
      <c r="M40" s="94"/>
      <c r="N40" s="94"/>
      <c r="O40" s="94"/>
      <c r="P40" s="94"/>
    </row>
    <row r="41" spans="3:24" x14ac:dyDescent="0.2">
      <c r="J41" s="94"/>
      <c r="K41" s="94"/>
      <c r="L41" s="94"/>
      <c r="M41" s="94"/>
      <c r="N41" s="94"/>
      <c r="O41" s="94"/>
      <c r="P41" s="94"/>
    </row>
    <row r="42" spans="3:24" x14ac:dyDescent="0.2">
      <c r="J42" s="94"/>
      <c r="K42" s="94"/>
      <c r="L42" s="94"/>
      <c r="M42" s="94"/>
      <c r="N42" s="94"/>
      <c r="O42" s="94"/>
      <c r="P42" s="94"/>
    </row>
    <row r="43" spans="3:24" x14ac:dyDescent="0.2">
      <c r="J43" s="94"/>
      <c r="K43" s="94"/>
      <c r="L43" s="94"/>
      <c r="M43" s="94"/>
      <c r="N43" s="94"/>
      <c r="O43" s="94"/>
      <c r="P43" s="94"/>
    </row>
    <row r="44" spans="3:24" x14ac:dyDescent="0.2">
      <c r="J44" s="94"/>
      <c r="K44" s="94"/>
      <c r="L44" s="94"/>
      <c r="M44" s="94"/>
      <c r="N44" s="94"/>
      <c r="O44" s="94"/>
      <c r="P44" s="94"/>
    </row>
  </sheetData>
  <mergeCells count="39">
    <mergeCell ref="A1:X1"/>
    <mergeCell ref="A2:X2"/>
    <mergeCell ref="A3:X3"/>
    <mergeCell ref="A4:X4"/>
    <mergeCell ref="A5:X5"/>
    <mergeCell ref="A6:X6"/>
    <mergeCell ref="A8:B8"/>
    <mergeCell ref="A9:B9"/>
    <mergeCell ref="A10:B10"/>
    <mergeCell ref="A11:B11"/>
    <mergeCell ref="A12:B12"/>
    <mergeCell ref="A14:X14"/>
    <mergeCell ref="A15:X15"/>
    <mergeCell ref="A17:C17"/>
    <mergeCell ref="D17:D18"/>
    <mergeCell ref="E17:E18"/>
    <mergeCell ref="F17:G17"/>
    <mergeCell ref="H17:I17"/>
    <mergeCell ref="J17:K17"/>
    <mergeCell ref="L17:M17"/>
    <mergeCell ref="N17:O17"/>
    <mergeCell ref="P17:Q17"/>
    <mergeCell ref="A26:C26"/>
    <mergeCell ref="R17:T17"/>
    <mergeCell ref="U17:U18"/>
    <mergeCell ref="V17:X17"/>
    <mergeCell ref="B18:C18"/>
    <mergeCell ref="B19:C19"/>
    <mergeCell ref="B20:C20"/>
    <mergeCell ref="B21:C21"/>
    <mergeCell ref="B22:C22"/>
    <mergeCell ref="B23:C23"/>
    <mergeCell ref="B24:C24"/>
    <mergeCell ref="B25:C25"/>
    <mergeCell ref="V33:W33"/>
    <mergeCell ref="C34:E34"/>
    <mergeCell ref="J34:X34"/>
    <mergeCell ref="C35:E35"/>
    <mergeCell ref="J35:X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topLeftCell="B6" workbookViewId="0">
      <selection activeCell="V18" sqref="V18:V30"/>
    </sheetView>
  </sheetViews>
  <sheetFormatPr baseColWidth="10" defaultRowHeight="12" x14ac:dyDescent="0.2"/>
  <cols>
    <col min="1" max="1" width="5.42578125" style="6" customWidth="1"/>
    <col min="2" max="2" width="12.140625" style="6" customWidth="1"/>
    <col min="3" max="3" width="40.7109375" style="6" customWidth="1"/>
    <col min="4" max="4" width="10.5703125" style="6" customWidth="1"/>
    <col min="5" max="5" width="9.85546875" style="6" customWidth="1"/>
    <col min="6" max="6" width="12.42578125" style="6" customWidth="1"/>
    <col min="7" max="7" width="11.42578125" style="6" customWidth="1"/>
    <col min="8" max="9" width="12.28515625" style="6" hidden="1" customWidth="1"/>
    <col min="10" max="10" width="10.42578125" style="6" hidden="1" customWidth="1"/>
    <col min="11" max="11" width="8.7109375" style="6" hidden="1" customWidth="1"/>
    <col min="12" max="12" width="11.28515625" style="6" hidden="1" customWidth="1"/>
    <col min="13" max="13" width="9.28515625" style="6" hidden="1" customWidth="1"/>
    <col min="14" max="14" width="11.28515625" style="6" hidden="1" customWidth="1"/>
    <col min="15" max="15" width="10.140625" style="6" hidden="1" customWidth="1"/>
    <col min="16" max="16" width="11.28515625" style="6" customWidth="1"/>
    <col min="17" max="17" width="8.7109375" style="6" customWidth="1"/>
    <col min="18" max="18" width="9.7109375" style="6" customWidth="1"/>
    <col min="19" max="19" width="9.85546875" style="6" customWidth="1"/>
    <col min="20" max="20" width="9.7109375" style="6" customWidth="1"/>
    <col min="21" max="21" width="27.42578125" style="6" customWidth="1"/>
    <col min="22" max="24" width="9.5703125" style="6" customWidth="1"/>
    <col min="25" max="16384" width="11.42578125" style="6"/>
  </cols>
  <sheetData>
    <row r="1" spans="1:24" s="1" customFormat="1" ht="14.25" customHeight="1"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s="1" customFormat="1" ht="14.25" customHeight="1"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s="1" customFormat="1" ht="14.25" hidden="1" customHeight="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s="1" customFormat="1" ht="14.25" hidden="1" customHeight="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s="1" customFormat="1" ht="14.25" hidden="1" customHeight="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s="1" customFormat="1" ht="14.25" customHeight="1"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s="1" customFormat="1" ht="9.75" customHeight="1" x14ac:dyDescent="0.2"/>
    <row r="8" spans="1:24" s="1" customFormat="1" ht="14.25" customHeight="1" x14ac:dyDescent="0.2">
      <c r="A8" s="367" t="s">
        <v>36</v>
      </c>
      <c r="B8" s="367"/>
      <c r="C8" s="30" t="s">
        <v>92</v>
      </c>
    </row>
    <row r="9" spans="1:24" s="1" customFormat="1" ht="14.25" customHeight="1" x14ac:dyDescent="0.2">
      <c r="A9" s="367" t="s">
        <v>0</v>
      </c>
      <c r="B9" s="367"/>
      <c r="C9" s="30" t="s">
        <v>59</v>
      </c>
    </row>
    <row r="10" spans="1:24" s="1" customFormat="1" ht="14.25" customHeight="1" x14ac:dyDescent="0.2">
      <c r="A10" s="367" t="s">
        <v>60</v>
      </c>
      <c r="B10" s="367"/>
      <c r="C10" s="30" t="s">
        <v>61</v>
      </c>
    </row>
    <row r="11" spans="1:24" s="1" customFormat="1" ht="14.25" customHeight="1" x14ac:dyDescent="0.2">
      <c r="A11" s="367" t="s">
        <v>6</v>
      </c>
      <c r="B11" s="367"/>
      <c r="C11" s="30" t="s">
        <v>93</v>
      </c>
    </row>
    <row r="12" spans="1:24" s="1" customFormat="1" ht="9.75" customHeight="1" x14ac:dyDescent="0.2">
      <c r="A12" s="393" t="s">
        <v>38</v>
      </c>
      <c r="B12" s="393"/>
      <c r="C12" s="41" t="s">
        <v>94</v>
      </c>
    </row>
    <row r="13" spans="1:24" s="1" customFormat="1" ht="14.25" customHeight="1" x14ac:dyDescent="0.2">
      <c r="A13" s="369" t="s">
        <v>3</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row>
    <row r="14" spans="1:24" s="1" customFormat="1" ht="39.75" customHeight="1" x14ac:dyDescent="0.2">
      <c r="A14" s="383" t="s">
        <v>95</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row>
    <row r="15" spans="1:24" s="1" customFormat="1" ht="14.25" customHeight="1" x14ac:dyDescent="0.2"/>
    <row r="16" spans="1:24" s="1" customFormat="1" ht="14.2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4" s="1" customFormat="1" ht="14.25" customHeight="1"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4" s="1" customFormat="1" ht="45" customHeight="1" x14ac:dyDescent="0.2">
      <c r="A18" s="15">
        <v>1</v>
      </c>
      <c r="B18" s="377" t="s">
        <v>96</v>
      </c>
      <c r="C18" s="378"/>
      <c r="D18" s="16" t="s">
        <v>97</v>
      </c>
      <c r="E18" s="16">
        <v>10</v>
      </c>
      <c r="F18" s="17">
        <f>$F$30*E18/100</f>
        <v>319091.40000000002</v>
      </c>
      <c r="G18" s="17">
        <f>$F$30*E18/100</f>
        <v>319091.40000000002</v>
      </c>
      <c r="H18" s="13">
        <f>J18+L18+N18+P18</f>
        <v>110</v>
      </c>
      <c r="I18" s="4">
        <f>K18+M18+O18+Q18</f>
        <v>110</v>
      </c>
      <c r="J18" s="15">
        <v>30</v>
      </c>
      <c r="K18" s="7">
        <v>30</v>
      </c>
      <c r="L18" s="15">
        <v>30</v>
      </c>
      <c r="M18" s="4">
        <v>30</v>
      </c>
      <c r="N18" s="15">
        <v>25</v>
      </c>
      <c r="O18" s="4">
        <v>25</v>
      </c>
      <c r="P18" s="15">
        <v>25</v>
      </c>
      <c r="Q18" s="4">
        <v>25</v>
      </c>
      <c r="R18" s="13">
        <f t="shared" ref="R18:S30" si="0">J18+L18+N18+P18</f>
        <v>110</v>
      </c>
      <c r="S18" s="13">
        <f t="shared" si="0"/>
        <v>110</v>
      </c>
      <c r="T18" s="13">
        <f t="shared" ref="T18:T30" si="1">S18-R18</f>
        <v>0</v>
      </c>
      <c r="U18" s="7"/>
      <c r="V18" s="5">
        <f>Q18/P18*100</f>
        <v>100</v>
      </c>
      <c r="W18" s="5">
        <f>G18/F18*100</f>
        <v>100</v>
      </c>
      <c r="X18" s="5">
        <f>V18/W18*100</f>
        <v>100</v>
      </c>
    </row>
    <row r="19" spans="1:24" s="1" customFormat="1" ht="45" customHeight="1" x14ac:dyDescent="0.2">
      <c r="A19" s="15">
        <v>2</v>
      </c>
      <c r="B19" s="377" t="s">
        <v>98</v>
      </c>
      <c r="C19" s="378"/>
      <c r="D19" s="16" t="s">
        <v>99</v>
      </c>
      <c r="E19" s="16">
        <v>10</v>
      </c>
      <c r="F19" s="17">
        <f t="shared" ref="F19:F29" si="2">$F$30*E19/100</f>
        <v>319091.40000000002</v>
      </c>
      <c r="G19" s="17">
        <f t="shared" ref="G19:G29" si="3">$F$30*E19/100</f>
        <v>319091.40000000002</v>
      </c>
      <c r="H19" s="13">
        <f t="shared" ref="H19:I29" si="4">J19+L19+N19+P19</f>
        <v>20</v>
      </c>
      <c r="I19" s="4">
        <f t="shared" si="4"/>
        <v>19</v>
      </c>
      <c r="J19" s="15">
        <v>5</v>
      </c>
      <c r="K19" s="7">
        <v>4</v>
      </c>
      <c r="L19" s="15">
        <v>5</v>
      </c>
      <c r="M19" s="4">
        <v>5</v>
      </c>
      <c r="N19" s="15">
        <v>5</v>
      </c>
      <c r="O19" s="4">
        <v>6</v>
      </c>
      <c r="P19" s="15">
        <v>5</v>
      </c>
      <c r="Q19" s="4">
        <v>4</v>
      </c>
      <c r="R19" s="13">
        <f t="shared" si="0"/>
        <v>20</v>
      </c>
      <c r="S19" s="13">
        <f t="shared" si="0"/>
        <v>19</v>
      </c>
      <c r="T19" s="13">
        <f t="shared" si="1"/>
        <v>-1</v>
      </c>
      <c r="U19" s="42"/>
      <c r="V19" s="277">
        <f t="shared" ref="V19:V30" si="5">Q19/P19*100</f>
        <v>80</v>
      </c>
      <c r="W19" s="5">
        <f t="shared" ref="W19:W29" si="6">G19/F19*100</f>
        <v>100</v>
      </c>
      <c r="X19" s="5">
        <f t="shared" ref="X19:X29" si="7">V19/W19*100</f>
        <v>80</v>
      </c>
    </row>
    <row r="20" spans="1:24" s="1" customFormat="1" ht="45" customHeight="1" x14ac:dyDescent="0.2">
      <c r="A20" s="9">
        <v>3</v>
      </c>
      <c r="B20" s="396" t="s">
        <v>100</v>
      </c>
      <c r="C20" s="389"/>
      <c r="D20" s="18" t="s">
        <v>68</v>
      </c>
      <c r="E20" s="18">
        <v>10</v>
      </c>
      <c r="F20" s="17">
        <f t="shared" si="2"/>
        <v>319091.40000000002</v>
      </c>
      <c r="G20" s="17">
        <f t="shared" si="3"/>
        <v>319091.40000000002</v>
      </c>
      <c r="H20" s="13">
        <f t="shared" si="4"/>
        <v>20</v>
      </c>
      <c r="I20" s="4">
        <f t="shared" si="4"/>
        <v>37</v>
      </c>
      <c r="J20" s="9">
        <v>5</v>
      </c>
      <c r="K20" s="38">
        <v>4</v>
      </c>
      <c r="L20" s="9">
        <v>5</v>
      </c>
      <c r="M20" s="5">
        <v>6</v>
      </c>
      <c r="N20" s="9">
        <v>5</v>
      </c>
      <c r="O20" s="5">
        <v>23</v>
      </c>
      <c r="P20" s="9">
        <v>5</v>
      </c>
      <c r="Q20" s="277">
        <v>4</v>
      </c>
      <c r="R20" s="289">
        <f t="shared" ref="R20:R22" si="8">J20+L20+N20+P20</f>
        <v>20</v>
      </c>
      <c r="S20" s="289">
        <f t="shared" ref="S20:S22" si="9">K20+M20+O20+Q20</f>
        <v>37</v>
      </c>
      <c r="T20" s="289">
        <f t="shared" ref="T20:T22" si="10">S20-R20</f>
        <v>17</v>
      </c>
      <c r="U20" s="42"/>
      <c r="V20" s="277">
        <f t="shared" si="5"/>
        <v>80</v>
      </c>
      <c r="W20" s="5">
        <f t="shared" si="6"/>
        <v>100</v>
      </c>
      <c r="X20" s="5">
        <f t="shared" si="7"/>
        <v>80</v>
      </c>
    </row>
    <row r="21" spans="1:24" s="1" customFormat="1" ht="45" customHeight="1" x14ac:dyDescent="0.2">
      <c r="A21" s="9">
        <v>4</v>
      </c>
      <c r="B21" s="396" t="s">
        <v>101</v>
      </c>
      <c r="C21" s="389"/>
      <c r="D21" s="39" t="s">
        <v>102</v>
      </c>
      <c r="E21" s="18">
        <v>10</v>
      </c>
      <c r="F21" s="17">
        <f t="shared" si="2"/>
        <v>319091.40000000002</v>
      </c>
      <c r="G21" s="17">
        <f t="shared" si="3"/>
        <v>319091.40000000002</v>
      </c>
      <c r="H21" s="13">
        <f t="shared" si="4"/>
        <v>40</v>
      </c>
      <c r="I21" s="4">
        <f t="shared" si="4"/>
        <v>254</v>
      </c>
      <c r="J21" s="9">
        <v>10</v>
      </c>
      <c r="K21" s="38">
        <v>41</v>
      </c>
      <c r="L21" s="9">
        <v>10</v>
      </c>
      <c r="M21" s="5">
        <v>87</v>
      </c>
      <c r="N21" s="9">
        <v>10</v>
      </c>
      <c r="O21" s="5">
        <v>65</v>
      </c>
      <c r="P21" s="9">
        <v>10</v>
      </c>
      <c r="Q21" s="277">
        <v>61</v>
      </c>
      <c r="R21" s="289">
        <f t="shared" si="8"/>
        <v>40</v>
      </c>
      <c r="S21" s="289">
        <f t="shared" si="9"/>
        <v>254</v>
      </c>
      <c r="T21" s="289">
        <f t="shared" si="10"/>
        <v>214</v>
      </c>
      <c r="U21" s="42" t="s">
        <v>1108</v>
      </c>
      <c r="V21" s="277">
        <f t="shared" si="5"/>
        <v>610</v>
      </c>
      <c r="W21" s="5">
        <f t="shared" si="6"/>
        <v>100</v>
      </c>
      <c r="X21" s="5">
        <f t="shared" si="7"/>
        <v>610</v>
      </c>
    </row>
    <row r="22" spans="1:24" s="1" customFormat="1" ht="45" customHeight="1" x14ac:dyDescent="0.2">
      <c r="A22" s="15">
        <v>5</v>
      </c>
      <c r="B22" s="377" t="s">
        <v>103</v>
      </c>
      <c r="C22" s="378"/>
      <c r="D22" s="16" t="s">
        <v>68</v>
      </c>
      <c r="E22" s="16">
        <v>10</v>
      </c>
      <c r="F22" s="17">
        <f t="shared" si="2"/>
        <v>319091.40000000002</v>
      </c>
      <c r="G22" s="17">
        <f t="shared" si="3"/>
        <v>319091.40000000002</v>
      </c>
      <c r="H22" s="13">
        <f t="shared" si="4"/>
        <v>20</v>
      </c>
      <c r="I22" s="4">
        <f t="shared" si="4"/>
        <v>29</v>
      </c>
      <c r="J22" s="15">
        <v>5</v>
      </c>
      <c r="K22" s="7">
        <v>3</v>
      </c>
      <c r="L22" s="15">
        <v>5</v>
      </c>
      <c r="M22" s="4">
        <v>10</v>
      </c>
      <c r="N22" s="15">
        <v>5</v>
      </c>
      <c r="O22" s="4">
        <v>3</v>
      </c>
      <c r="P22" s="15">
        <v>5</v>
      </c>
      <c r="Q22" s="4">
        <v>13</v>
      </c>
      <c r="R22" s="289">
        <f t="shared" si="8"/>
        <v>20</v>
      </c>
      <c r="S22" s="289">
        <f t="shared" si="9"/>
        <v>29</v>
      </c>
      <c r="T22" s="289">
        <f t="shared" si="10"/>
        <v>9</v>
      </c>
      <c r="U22" s="42" t="s">
        <v>1108</v>
      </c>
      <c r="V22" s="277">
        <f t="shared" si="5"/>
        <v>260</v>
      </c>
      <c r="W22" s="5">
        <f t="shared" si="6"/>
        <v>100</v>
      </c>
      <c r="X22" s="5">
        <f t="shared" si="7"/>
        <v>260</v>
      </c>
    </row>
    <row r="23" spans="1:24" s="1" customFormat="1" ht="45" customHeight="1" x14ac:dyDescent="0.2">
      <c r="A23" s="15">
        <v>6</v>
      </c>
      <c r="B23" s="377" t="s">
        <v>104</v>
      </c>
      <c r="C23" s="378"/>
      <c r="D23" s="16" t="s">
        <v>44</v>
      </c>
      <c r="E23" s="16">
        <v>10</v>
      </c>
      <c r="F23" s="17">
        <f t="shared" si="2"/>
        <v>319091.40000000002</v>
      </c>
      <c r="G23" s="17">
        <f t="shared" si="3"/>
        <v>319091.40000000002</v>
      </c>
      <c r="H23" s="13">
        <f t="shared" si="4"/>
        <v>20</v>
      </c>
      <c r="I23" s="4">
        <f t="shared" si="4"/>
        <v>41</v>
      </c>
      <c r="J23" s="15">
        <v>5</v>
      </c>
      <c r="K23" s="7">
        <v>8</v>
      </c>
      <c r="L23" s="15">
        <v>5</v>
      </c>
      <c r="M23" s="4">
        <v>11</v>
      </c>
      <c r="N23" s="15">
        <v>5</v>
      </c>
      <c r="O23" s="4">
        <v>9</v>
      </c>
      <c r="P23" s="15">
        <v>5</v>
      </c>
      <c r="Q23" s="4">
        <v>13</v>
      </c>
      <c r="R23" s="13">
        <f t="shared" si="0"/>
        <v>20</v>
      </c>
      <c r="S23" s="13">
        <f t="shared" si="0"/>
        <v>41</v>
      </c>
      <c r="T23" s="13">
        <f t="shared" si="1"/>
        <v>21</v>
      </c>
      <c r="U23" s="42" t="s">
        <v>1108</v>
      </c>
      <c r="V23" s="277">
        <f t="shared" si="5"/>
        <v>260</v>
      </c>
      <c r="W23" s="5">
        <f t="shared" si="6"/>
        <v>100</v>
      </c>
      <c r="X23" s="5">
        <f t="shared" si="7"/>
        <v>260</v>
      </c>
    </row>
    <row r="24" spans="1:24" s="1" customFormat="1" ht="45" customHeight="1" x14ac:dyDescent="0.2">
      <c r="A24" s="15">
        <v>7</v>
      </c>
      <c r="B24" s="377" t="s">
        <v>105</v>
      </c>
      <c r="C24" s="378"/>
      <c r="D24" s="16" t="s">
        <v>44</v>
      </c>
      <c r="E24" s="16">
        <v>10</v>
      </c>
      <c r="F24" s="17">
        <f t="shared" si="2"/>
        <v>319091.40000000002</v>
      </c>
      <c r="G24" s="17">
        <f t="shared" si="3"/>
        <v>319091.40000000002</v>
      </c>
      <c r="H24" s="13">
        <f t="shared" si="4"/>
        <v>20</v>
      </c>
      <c r="I24" s="4">
        <f t="shared" si="4"/>
        <v>35</v>
      </c>
      <c r="J24" s="15">
        <v>5</v>
      </c>
      <c r="K24" s="7">
        <v>8</v>
      </c>
      <c r="L24" s="15">
        <v>5</v>
      </c>
      <c r="M24" s="4">
        <v>18</v>
      </c>
      <c r="N24" s="15">
        <v>5</v>
      </c>
      <c r="O24" s="4">
        <v>3</v>
      </c>
      <c r="P24" s="15">
        <v>5</v>
      </c>
      <c r="Q24" s="4">
        <v>6</v>
      </c>
      <c r="R24" s="13">
        <f t="shared" si="0"/>
        <v>20</v>
      </c>
      <c r="S24" s="13">
        <f t="shared" si="0"/>
        <v>35</v>
      </c>
      <c r="T24" s="13">
        <f t="shared" si="1"/>
        <v>15</v>
      </c>
      <c r="U24" s="42"/>
      <c r="V24" s="277">
        <f t="shared" si="5"/>
        <v>120</v>
      </c>
      <c r="W24" s="5">
        <f t="shared" si="6"/>
        <v>100</v>
      </c>
      <c r="X24" s="5">
        <f t="shared" si="7"/>
        <v>120</v>
      </c>
    </row>
    <row r="25" spans="1:24" s="1" customFormat="1" ht="45" customHeight="1" x14ac:dyDescent="0.2">
      <c r="A25" s="15">
        <v>8</v>
      </c>
      <c r="B25" s="377" t="s">
        <v>106</v>
      </c>
      <c r="C25" s="378"/>
      <c r="D25" s="16" t="s">
        <v>44</v>
      </c>
      <c r="E25" s="16">
        <v>10</v>
      </c>
      <c r="F25" s="17">
        <f t="shared" si="2"/>
        <v>319091.40000000002</v>
      </c>
      <c r="G25" s="17">
        <f t="shared" si="3"/>
        <v>319091.40000000002</v>
      </c>
      <c r="H25" s="13">
        <f t="shared" si="4"/>
        <v>4</v>
      </c>
      <c r="I25" s="4">
        <f t="shared" si="4"/>
        <v>4</v>
      </c>
      <c r="J25" s="15">
        <v>1</v>
      </c>
      <c r="K25" s="7">
        <v>1</v>
      </c>
      <c r="L25" s="15">
        <v>1</v>
      </c>
      <c r="M25" s="4">
        <v>1</v>
      </c>
      <c r="N25" s="15">
        <v>1</v>
      </c>
      <c r="O25" s="4">
        <v>1</v>
      </c>
      <c r="P25" s="15">
        <v>1</v>
      </c>
      <c r="Q25" s="4">
        <v>1</v>
      </c>
      <c r="R25" s="13">
        <f t="shared" si="0"/>
        <v>4</v>
      </c>
      <c r="S25" s="13">
        <f t="shared" si="0"/>
        <v>4</v>
      </c>
      <c r="T25" s="13">
        <f t="shared" si="1"/>
        <v>0</v>
      </c>
      <c r="U25" s="7"/>
      <c r="V25" s="277">
        <f t="shared" si="5"/>
        <v>100</v>
      </c>
      <c r="W25" s="5">
        <f t="shared" si="6"/>
        <v>100</v>
      </c>
      <c r="X25" s="5">
        <f t="shared" si="7"/>
        <v>100</v>
      </c>
    </row>
    <row r="26" spans="1:24" s="1" customFormat="1" ht="45" customHeight="1" x14ac:dyDescent="0.2">
      <c r="A26" s="9">
        <v>9</v>
      </c>
      <c r="B26" s="390" t="s">
        <v>107</v>
      </c>
      <c r="C26" s="390"/>
      <c r="D26" s="18" t="s">
        <v>108</v>
      </c>
      <c r="E26" s="18">
        <v>5</v>
      </c>
      <c r="F26" s="17">
        <f t="shared" si="2"/>
        <v>159545.70000000001</v>
      </c>
      <c r="G26" s="17">
        <f t="shared" si="3"/>
        <v>159545.70000000001</v>
      </c>
      <c r="H26" s="13">
        <f t="shared" si="4"/>
        <v>4</v>
      </c>
      <c r="I26" s="4">
        <f t="shared" si="4"/>
        <v>0</v>
      </c>
      <c r="J26" s="9">
        <v>1</v>
      </c>
      <c r="K26" s="38">
        <v>0</v>
      </c>
      <c r="L26" s="9">
        <v>1</v>
      </c>
      <c r="M26" s="5">
        <v>0</v>
      </c>
      <c r="N26" s="9">
        <v>1</v>
      </c>
      <c r="O26" s="5">
        <v>0</v>
      </c>
      <c r="P26" s="9">
        <v>1</v>
      </c>
      <c r="Q26" s="277">
        <v>0</v>
      </c>
      <c r="R26" s="13">
        <f t="shared" si="0"/>
        <v>4</v>
      </c>
      <c r="S26" s="13">
        <f t="shared" si="0"/>
        <v>0</v>
      </c>
      <c r="T26" s="13">
        <f t="shared" si="1"/>
        <v>-4</v>
      </c>
      <c r="U26" s="42" t="s">
        <v>1051</v>
      </c>
      <c r="V26" s="277">
        <f t="shared" si="5"/>
        <v>0</v>
      </c>
      <c r="W26" s="5">
        <f t="shared" si="6"/>
        <v>100</v>
      </c>
      <c r="X26" s="5">
        <f t="shared" si="7"/>
        <v>0</v>
      </c>
    </row>
    <row r="27" spans="1:24" s="1" customFormat="1" ht="45" customHeight="1" x14ac:dyDescent="0.2">
      <c r="A27" s="9">
        <v>10</v>
      </c>
      <c r="B27" s="390" t="s">
        <v>109</v>
      </c>
      <c r="C27" s="390"/>
      <c r="D27" s="18" t="s">
        <v>68</v>
      </c>
      <c r="E27" s="18">
        <v>5</v>
      </c>
      <c r="F27" s="17">
        <f t="shared" si="2"/>
        <v>159545.70000000001</v>
      </c>
      <c r="G27" s="17">
        <f t="shared" si="3"/>
        <v>159545.70000000001</v>
      </c>
      <c r="H27" s="13">
        <f t="shared" si="4"/>
        <v>4</v>
      </c>
      <c r="I27" s="4">
        <f t="shared" si="4"/>
        <v>1</v>
      </c>
      <c r="J27" s="9">
        <v>1</v>
      </c>
      <c r="K27" s="38">
        <v>1</v>
      </c>
      <c r="L27" s="9">
        <v>1</v>
      </c>
      <c r="M27" s="5">
        <v>0</v>
      </c>
      <c r="N27" s="9">
        <v>1</v>
      </c>
      <c r="O27" s="5">
        <v>0</v>
      </c>
      <c r="P27" s="9">
        <v>1</v>
      </c>
      <c r="Q27" s="277">
        <v>0</v>
      </c>
      <c r="R27" s="289">
        <f t="shared" ref="R27:R29" si="11">J27+L27+N27+P27</f>
        <v>4</v>
      </c>
      <c r="S27" s="289">
        <f t="shared" ref="S27:S29" si="12">K27+M27+O27+Q27</f>
        <v>1</v>
      </c>
      <c r="T27" s="289">
        <f t="shared" ref="T27:T29" si="13">S27-R27</f>
        <v>-3</v>
      </c>
      <c r="U27" s="42" t="s">
        <v>1051</v>
      </c>
      <c r="V27" s="277">
        <f t="shared" si="5"/>
        <v>0</v>
      </c>
      <c r="W27" s="5">
        <f t="shared" si="6"/>
        <v>100</v>
      </c>
      <c r="X27" s="5">
        <f t="shared" si="7"/>
        <v>0</v>
      </c>
    </row>
    <row r="28" spans="1:24" s="1" customFormat="1" ht="45" customHeight="1" x14ac:dyDescent="0.2">
      <c r="A28" s="9">
        <v>11</v>
      </c>
      <c r="B28" s="390" t="s">
        <v>110</v>
      </c>
      <c r="C28" s="390"/>
      <c r="D28" s="18" t="s">
        <v>86</v>
      </c>
      <c r="E28" s="18">
        <v>5</v>
      </c>
      <c r="F28" s="17">
        <f t="shared" si="2"/>
        <v>159545.70000000001</v>
      </c>
      <c r="G28" s="17">
        <f t="shared" si="3"/>
        <v>159545.70000000001</v>
      </c>
      <c r="H28" s="13">
        <f t="shared" si="4"/>
        <v>4</v>
      </c>
      <c r="I28" s="4">
        <f t="shared" si="4"/>
        <v>1</v>
      </c>
      <c r="J28" s="9">
        <v>1</v>
      </c>
      <c r="K28" s="38">
        <v>0</v>
      </c>
      <c r="L28" s="9">
        <v>1</v>
      </c>
      <c r="M28" s="5">
        <v>0</v>
      </c>
      <c r="N28" s="9">
        <v>1</v>
      </c>
      <c r="O28" s="5">
        <v>1</v>
      </c>
      <c r="P28" s="9">
        <v>1</v>
      </c>
      <c r="Q28" s="277">
        <v>0</v>
      </c>
      <c r="R28" s="289">
        <f t="shared" si="11"/>
        <v>4</v>
      </c>
      <c r="S28" s="289">
        <f t="shared" si="12"/>
        <v>1</v>
      </c>
      <c r="T28" s="289">
        <f t="shared" si="13"/>
        <v>-3</v>
      </c>
      <c r="U28" s="42" t="s">
        <v>1051</v>
      </c>
      <c r="V28" s="277">
        <f t="shared" si="5"/>
        <v>0</v>
      </c>
      <c r="W28" s="5">
        <f t="shared" si="6"/>
        <v>100</v>
      </c>
      <c r="X28" s="5">
        <f t="shared" si="7"/>
        <v>0</v>
      </c>
    </row>
    <row r="29" spans="1:24" s="1" customFormat="1" ht="45" customHeight="1" x14ac:dyDescent="0.2">
      <c r="A29" s="9">
        <v>12</v>
      </c>
      <c r="B29" s="378" t="s">
        <v>111</v>
      </c>
      <c r="C29" s="390"/>
      <c r="D29" s="18" t="s">
        <v>97</v>
      </c>
      <c r="E29" s="18">
        <v>5</v>
      </c>
      <c r="F29" s="17">
        <f t="shared" si="2"/>
        <v>159545.70000000001</v>
      </c>
      <c r="G29" s="17">
        <f t="shared" si="3"/>
        <v>159545.70000000001</v>
      </c>
      <c r="H29" s="13">
        <f t="shared" si="4"/>
        <v>20</v>
      </c>
      <c r="I29" s="4">
        <f t="shared" si="4"/>
        <v>33</v>
      </c>
      <c r="J29" s="9">
        <v>5</v>
      </c>
      <c r="K29" s="38">
        <v>14</v>
      </c>
      <c r="L29" s="9">
        <v>5</v>
      </c>
      <c r="M29" s="5">
        <v>6</v>
      </c>
      <c r="N29" s="9">
        <v>5</v>
      </c>
      <c r="O29" s="5">
        <v>4</v>
      </c>
      <c r="P29" s="9">
        <v>5</v>
      </c>
      <c r="Q29" s="277">
        <v>9</v>
      </c>
      <c r="R29" s="289">
        <f t="shared" si="11"/>
        <v>20</v>
      </c>
      <c r="S29" s="289">
        <f t="shared" si="12"/>
        <v>33</v>
      </c>
      <c r="T29" s="289">
        <f t="shared" si="13"/>
        <v>13</v>
      </c>
      <c r="U29" s="42" t="s">
        <v>1108</v>
      </c>
      <c r="V29" s="277">
        <f t="shared" si="5"/>
        <v>180</v>
      </c>
      <c r="W29" s="5">
        <f t="shared" si="6"/>
        <v>100</v>
      </c>
      <c r="X29" s="5">
        <f t="shared" si="7"/>
        <v>180</v>
      </c>
    </row>
    <row r="30" spans="1:24" s="1" customFormat="1" ht="36.75" customHeight="1" x14ac:dyDescent="0.2">
      <c r="A30" s="370" t="s">
        <v>24</v>
      </c>
      <c r="B30" s="371"/>
      <c r="C30" s="372"/>
      <c r="D30" s="18"/>
      <c r="E30" s="18">
        <f>SUM(E18:E29)</f>
        <v>100</v>
      </c>
      <c r="F30" s="43">
        <f>SEGUIMIENTO!D15</f>
        <v>3190914</v>
      </c>
      <c r="G30" s="43">
        <f>SEGUIMIENTO!E15</f>
        <v>3189610</v>
      </c>
      <c r="H30" s="18">
        <f t="shared" ref="H30:Q30" si="14">SUM(H18:H29)</f>
        <v>286</v>
      </c>
      <c r="I30" s="18">
        <f t="shared" si="14"/>
        <v>564</v>
      </c>
      <c r="J30" s="18">
        <f t="shared" si="14"/>
        <v>74</v>
      </c>
      <c r="K30" s="18">
        <f t="shared" si="14"/>
        <v>114</v>
      </c>
      <c r="L30" s="18">
        <f t="shared" si="14"/>
        <v>74</v>
      </c>
      <c r="M30" s="18">
        <f t="shared" si="14"/>
        <v>174</v>
      </c>
      <c r="N30" s="18">
        <f t="shared" si="14"/>
        <v>69</v>
      </c>
      <c r="O30" s="18">
        <f t="shared" si="14"/>
        <v>140</v>
      </c>
      <c r="P30" s="18">
        <f t="shared" si="14"/>
        <v>69</v>
      </c>
      <c r="Q30" s="18">
        <f t="shared" si="14"/>
        <v>136</v>
      </c>
      <c r="R30" s="14">
        <f t="shared" si="0"/>
        <v>286</v>
      </c>
      <c r="S30" s="14">
        <f t="shared" si="0"/>
        <v>564</v>
      </c>
      <c r="T30" s="14">
        <f t="shared" si="1"/>
        <v>278</v>
      </c>
      <c r="U30" s="14"/>
      <c r="V30" s="277">
        <f t="shared" si="5"/>
        <v>197.10144927536234</v>
      </c>
      <c r="W30" s="5">
        <f>G30/F30*100</f>
        <v>99.959133966004714</v>
      </c>
      <c r="X30" s="5">
        <f>V30/W30*100</f>
        <v>197.18202975067285</v>
      </c>
    </row>
    <row r="31" spans="1:24" ht="14.25" customHeight="1" x14ac:dyDescent="0.2">
      <c r="R31" s="1"/>
      <c r="S31" s="1"/>
      <c r="T31" s="1"/>
      <c r="U31" s="1"/>
      <c r="V31" s="44"/>
    </row>
    <row r="32" spans="1:24" ht="14.25" customHeight="1" x14ac:dyDescent="0.2">
      <c r="B32" s="11" t="s">
        <v>25</v>
      </c>
      <c r="F32" s="10"/>
      <c r="H32" s="6" t="s">
        <v>26</v>
      </c>
    </row>
    <row r="33" spans="1:22" ht="14.25" customHeight="1" x14ac:dyDescent="0.2">
      <c r="R33" s="1"/>
      <c r="S33" s="1"/>
      <c r="T33" s="1"/>
      <c r="U33" s="1"/>
    </row>
    <row r="34" spans="1:22" ht="14.25" customHeight="1" x14ac:dyDescent="0.2">
      <c r="R34" s="1"/>
      <c r="S34" s="1"/>
      <c r="T34" s="395"/>
      <c r="U34" s="395"/>
    </row>
    <row r="35" spans="1:22" ht="14.25" customHeight="1" x14ac:dyDescent="0.2">
      <c r="A35" s="388" t="s">
        <v>89</v>
      </c>
      <c r="B35" s="388"/>
      <c r="C35" s="388"/>
      <c r="H35" s="387" t="s">
        <v>112</v>
      </c>
      <c r="I35" s="387"/>
      <c r="J35" s="387"/>
      <c r="K35" s="387"/>
      <c r="L35" s="387"/>
      <c r="M35" s="387"/>
      <c r="N35" s="387"/>
      <c r="O35" s="387"/>
      <c r="P35" s="387"/>
      <c r="Q35" s="387"/>
      <c r="R35" s="387"/>
      <c r="S35" s="387"/>
      <c r="T35" s="387"/>
      <c r="U35" s="387"/>
      <c r="V35" s="387"/>
    </row>
    <row r="36" spans="1:22" ht="14.25" customHeight="1" x14ac:dyDescent="0.2">
      <c r="A36" s="387" t="s">
        <v>53</v>
      </c>
      <c r="B36" s="387"/>
      <c r="C36" s="387"/>
      <c r="H36" s="387" t="s">
        <v>113</v>
      </c>
      <c r="I36" s="387"/>
      <c r="J36" s="387"/>
      <c r="K36" s="387"/>
      <c r="L36" s="387"/>
      <c r="M36" s="387"/>
      <c r="N36" s="387"/>
      <c r="O36" s="387"/>
      <c r="P36" s="387"/>
      <c r="Q36" s="387"/>
      <c r="R36" s="387"/>
      <c r="S36" s="387"/>
      <c r="T36" s="387"/>
      <c r="U36" s="387"/>
      <c r="V36" s="387"/>
    </row>
  </sheetData>
  <mergeCells count="44">
    <mergeCell ref="A1:X1"/>
    <mergeCell ref="A2:X2"/>
    <mergeCell ref="A3:X3"/>
    <mergeCell ref="A4:X4"/>
    <mergeCell ref="A5:X5"/>
    <mergeCell ref="A8:B8"/>
    <mergeCell ref="A9:B9"/>
    <mergeCell ref="A10:B10"/>
    <mergeCell ref="A11:B11"/>
    <mergeCell ref="A6:X6"/>
    <mergeCell ref="A12:B12"/>
    <mergeCell ref="A13:X13"/>
    <mergeCell ref="A14:X14"/>
    <mergeCell ref="A16:C16"/>
    <mergeCell ref="D16:D17"/>
    <mergeCell ref="E16:E17"/>
    <mergeCell ref="F16:G16"/>
    <mergeCell ref="H16:I16"/>
    <mergeCell ref="J16:K16"/>
    <mergeCell ref="L16:M16"/>
    <mergeCell ref="N16:O16"/>
    <mergeCell ref="P16:Q16"/>
    <mergeCell ref="R16:T16"/>
    <mergeCell ref="U16:U17"/>
    <mergeCell ref="V16:X16"/>
    <mergeCell ref="B17:C17"/>
    <mergeCell ref="B18:C18"/>
    <mergeCell ref="B19:C19"/>
    <mergeCell ref="B20:C20"/>
    <mergeCell ref="B21:C21"/>
    <mergeCell ref="B22:C22"/>
    <mergeCell ref="B23:C23"/>
    <mergeCell ref="B24:C24"/>
    <mergeCell ref="B25:C25"/>
    <mergeCell ref="A35:C35"/>
    <mergeCell ref="H35:V35"/>
    <mergeCell ref="A36:C36"/>
    <mergeCell ref="H36:V36"/>
    <mergeCell ref="B26:C26"/>
    <mergeCell ref="B27:C27"/>
    <mergeCell ref="B28:C28"/>
    <mergeCell ref="B29:C29"/>
    <mergeCell ref="A30:C30"/>
    <mergeCell ref="T34:U3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topLeftCell="A8" workbookViewId="0">
      <selection activeCell="U29" sqref="U29"/>
    </sheetView>
  </sheetViews>
  <sheetFormatPr baseColWidth="10" defaultRowHeight="12.75" x14ac:dyDescent="0.2"/>
  <cols>
    <col min="1" max="1" width="5.42578125" style="278" customWidth="1"/>
    <col min="2" max="2" width="45.140625" style="278" customWidth="1"/>
    <col min="3" max="3" width="11.5703125" style="278" customWidth="1"/>
    <col min="4" max="4" width="12.42578125" style="278" customWidth="1"/>
    <col min="5" max="5" width="12.140625" style="278" customWidth="1"/>
    <col min="6" max="6" width="10.28515625" style="278" customWidth="1"/>
    <col min="7" max="7" width="11.5703125" style="278" hidden="1" customWidth="1"/>
    <col min="8" max="8" width="11.28515625" style="278" hidden="1" customWidth="1"/>
    <col min="9" max="9" width="13.28515625" style="278" hidden="1" customWidth="1"/>
    <col min="10" max="10" width="10.140625" style="278" hidden="1" customWidth="1"/>
    <col min="11" max="11" width="14" style="278" hidden="1" customWidth="1"/>
    <col min="12" max="12" width="11.7109375" style="278" hidden="1" customWidth="1"/>
    <col min="13" max="13" width="11.140625" style="278" hidden="1" customWidth="1"/>
    <col min="14" max="14" width="9.28515625" style="278" hidden="1" customWidth="1"/>
    <col min="15" max="18" width="9.28515625" style="278" customWidth="1"/>
    <col min="19" max="20" width="10" style="278" customWidth="1"/>
    <col min="21" max="21" width="7.5703125" style="278" customWidth="1"/>
    <col min="22" max="22" width="6.5703125" style="278" customWidth="1"/>
    <col min="23" max="23" width="7.7109375" style="278" customWidth="1"/>
  </cols>
  <sheetData>
    <row r="1" spans="1:23" x14ac:dyDescent="0.2">
      <c r="A1" s="467" t="s">
        <v>15</v>
      </c>
      <c r="B1" s="467"/>
      <c r="C1" s="467"/>
      <c r="D1" s="467"/>
      <c r="E1" s="467"/>
      <c r="F1" s="467"/>
      <c r="G1" s="467"/>
      <c r="H1" s="467"/>
      <c r="I1" s="467"/>
      <c r="J1" s="467"/>
      <c r="K1" s="467"/>
      <c r="L1" s="467"/>
      <c r="M1" s="467"/>
      <c r="N1" s="467"/>
      <c r="O1" s="467"/>
      <c r="P1" s="467"/>
      <c r="Q1" s="467"/>
      <c r="R1" s="467"/>
      <c r="S1" s="467"/>
      <c r="T1" s="467"/>
      <c r="U1" s="467"/>
      <c r="V1" s="467"/>
      <c r="W1" s="467"/>
    </row>
    <row r="2" spans="1:23" x14ac:dyDescent="0.2">
      <c r="A2" s="467" t="s">
        <v>52</v>
      </c>
      <c r="B2" s="467"/>
      <c r="C2" s="467"/>
      <c r="D2" s="467"/>
      <c r="E2" s="467"/>
      <c r="F2" s="467"/>
      <c r="G2" s="467"/>
      <c r="H2" s="467"/>
      <c r="I2" s="467"/>
      <c r="J2" s="467"/>
      <c r="K2" s="467"/>
      <c r="L2" s="467"/>
      <c r="M2" s="467"/>
      <c r="N2" s="467"/>
      <c r="O2" s="467"/>
      <c r="P2" s="467"/>
      <c r="Q2" s="467"/>
      <c r="R2" s="467"/>
      <c r="S2" s="467"/>
      <c r="T2" s="467"/>
      <c r="U2" s="467"/>
      <c r="V2" s="467"/>
      <c r="W2" s="467"/>
    </row>
    <row r="3" spans="1:23"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row>
    <row r="4" spans="1:23"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row>
    <row r="5" spans="1:23" x14ac:dyDescent="0.2">
      <c r="A5" s="369" t="s">
        <v>15</v>
      </c>
      <c r="B5" s="369"/>
      <c r="C5" s="369"/>
      <c r="D5" s="369"/>
      <c r="E5" s="369"/>
      <c r="F5" s="369"/>
      <c r="G5" s="369"/>
      <c r="H5" s="369"/>
      <c r="I5" s="369"/>
      <c r="J5" s="369"/>
      <c r="K5" s="369"/>
      <c r="L5" s="369"/>
      <c r="M5" s="369"/>
      <c r="N5" s="369"/>
      <c r="O5" s="369"/>
      <c r="P5" s="369"/>
      <c r="Q5" s="369"/>
      <c r="R5" s="369"/>
      <c r="S5" s="369"/>
      <c r="T5" s="369"/>
      <c r="U5" s="369"/>
      <c r="V5" s="369"/>
      <c r="W5" s="369"/>
    </row>
    <row r="6" spans="1:23" x14ac:dyDescent="0.2">
      <c r="A6" s="369" t="s">
        <v>114</v>
      </c>
      <c r="B6" s="369"/>
      <c r="C6" s="369"/>
      <c r="D6" s="369"/>
      <c r="E6" s="369"/>
      <c r="F6" s="369"/>
      <c r="G6" s="369"/>
      <c r="H6" s="369"/>
      <c r="I6" s="369"/>
      <c r="J6" s="369"/>
      <c r="K6" s="369"/>
      <c r="L6" s="369"/>
      <c r="M6" s="369"/>
      <c r="N6" s="369"/>
      <c r="O6" s="369"/>
      <c r="P6" s="369"/>
      <c r="Q6" s="369"/>
      <c r="R6" s="369"/>
      <c r="S6" s="369"/>
      <c r="T6" s="369"/>
      <c r="U6" s="369"/>
      <c r="V6" s="369"/>
      <c r="W6" s="369"/>
    </row>
    <row r="7" spans="1:23" hidden="1" x14ac:dyDescent="0.2">
      <c r="A7" s="369" t="s">
        <v>1079</v>
      </c>
      <c r="B7" s="369"/>
      <c r="C7" s="369"/>
      <c r="D7" s="369"/>
      <c r="E7" s="369"/>
      <c r="F7" s="369"/>
      <c r="G7" s="369"/>
      <c r="H7" s="369"/>
      <c r="I7" s="369"/>
      <c r="J7" s="369"/>
      <c r="K7" s="369"/>
      <c r="L7" s="369"/>
      <c r="M7" s="369"/>
      <c r="N7" s="369"/>
      <c r="O7" s="369"/>
      <c r="P7" s="369"/>
      <c r="Q7" s="369"/>
      <c r="R7" s="369"/>
      <c r="S7" s="369"/>
      <c r="T7" s="369"/>
      <c r="U7" s="369"/>
      <c r="V7" s="369"/>
      <c r="W7" s="369"/>
    </row>
    <row r="8" spans="1:23" x14ac:dyDescent="0.2">
      <c r="A8" s="279"/>
      <c r="B8" s="279"/>
      <c r="C8" s="279"/>
      <c r="D8" s="279"/>
      <c r="E8" s="279"/>
      <c r="F8" s="279"/>
      <c r="G8" s="279"/>
      <c r="H8" s="279"/>
      <c r="I8" s="279"/>
      <c r="J8" s="279"/>
      <c r="K8" s="279"/>
      <c r="L8" s="279"/>
      <c r="M8" s="279"/>
      <c r="N8" s="279"/>
      <c r="O8" s="279"/>
      <c r="P8" s="279"/>
      <c r="Q8" s="281"/>
    </row>
    <row r="9" spans="1:23" x14ac:dyDescent="0.2">
      <c r="A9" s="309" t="s">
        <v>1080</v>
      </c>
      <c r="B9" s="310"/>
      <c r="C9" s="279"/>
      <c r="D9" s="279"/>
      <c r="E9" s="279"/>
      <c r="F9" s="279"/>
      <c r="G9" s="279"/>
      <c r="H9" s="279"/>
      <c r="I9" s="279"/>
      <c r="J9" s="279"/>
      <c r="K9" s="280"/>
      <c r="L9" s="280"/>
      <c r="M9" s="280"/>
      <c r="N9" s="280"/>
      <c r="O9" s="280"/>
      <c r="P9" s="280"/>
      <c r="Q9" s="281"/>
    </row>
    <row r="10" spans="1:23" x14ac:dyDescent="0.2">
      <c r="A10" s="311" t="s">
        <v>1081</v>
      </c>
      <c r="B10" s="312"/>
      <c r="C10" s="279"/>
      <c r="D10" s="279"/>
      <c r="E10" s="279"/>
      <c r="F10" s="279"/>
      <c r="G10" s="279"/>
      <c r="H10" s="279"/>
      <c r="I10" s="279"/>
      <c r="J10" s="279"/>
      <c r="K10" s="280"/>
      <c r="L10" s="280"/>
      <c r="M10" s="280"/>
      <c r="N10" s="280"/>
      <c r="O10" s="280"/>
      <c r="P10" s="280"/>
      <c r="Q10" s="281"/>
    </row>
    <row r="11" spans="1:23" x14ac:dyDescent="0.2">
      <c r="A11" s="311" t="s">
        <v>1082</v>
      </c>
      <c r="B11" s="313"/>
      <c r="C11" s="279"/>
      <c r="D11" s="279"/>
      <c r="E11" s="279"/>
      <c r="F11" s="279"/>
      <c r="G11" s="279"/>
      <c r="H11" s="279"/>
      <c r="I11" s="279"/>
      <c r="J11" s="279"/>
      <c r="K11" s="280"/>
      <c r="L11" s="280"/>
      <c r="M11" s="280"/>
      <c r="N11" s="280"/>
      <c r="O11" s="280"/>
      <c r="P11" s="280"/>
      <c r="Q11" s="281"/>
    </row>
    <row r="12" spans="1:23" x14ac:dyDescent="0.2">
      <c r="A12" s="311" t="s">
        <v>1083</v>
      </c>
      <c r="B12" s="313"/>
      <c r="C12" s="279"/>
      <c r="D12" s="279"/>
      <c r="E12" s="279"/>
      <c r="F12" s="279"/>
      <c r="G12" s="279"/>
      <c r="H12" s="279"/>
      <c r="I12" s="279"/>
      <c r="J12" s="279"/>
      <c r="K12" s="280"/>
      <c r="L12" s="280"/>
      <c r="M12" s="280"/>
      <c r="N12" s="280"/>
      <c r="O12" s="280"/>
      <c r="P12" s="280"/>
      <c r="Q12" s="281"/>
    </row>
    <row r="13" spans="1:23" x14ac:dyDescent="0.2">
      <c r="A13" s="311" t="s">
        <v>1084</v>
      </c>
      <c r="B13" s="313"/>
      <c r="C13" s="279"/>
      <c r="D13" s="279"/>
      <c r="E13" s="279"/>
      <c r="F13" s="279"/>
      <c r="G13" s="279"/>
      <c r="H13" s="279"/>
      <c r="I13" s="279"/>
      <c r="J13" s="279"/>
      <c r="K13" s="280"/>
      <c r="L13" s="280"/>
      <c r="M13" s="280"/>
      <c r="N13" s="280"/>
      <c r="O13" s="280"/>
      <c r="P13" s="280"/>
      <c r="Q13" s="281"/>
      <c r="R13" s="465"/>
      <c r="S13" s="465"/>
      <c r="T13" s="296"/>
    </row>
    <row r="14" spans="1:23"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row>
    <row r="15" spans="1:23" x14ac:dyDescent="0.2">
      <c r="A15" s="383" t="s">
        <v>1085</v>
      </c>
      <c r="B15" s="383"/>
      <c r="C15" s="383"/>
      <c r="D15" s="383"/>
      <c r="E15" s="383"/>
      <c r="F15" s="383"/>
      <c r="G15" s="383"/>
      <c r="H15" s="383"/>
      <c r="I15" s="383"/>
      <c r="J15" s="383"/>
      <c r="K15" s="383"/>
      <c r="L15" s="383"/>
      <c r="M15" s="383"/>
      <c r="N15" s="383"/>
      <c r="O15" s="383"/>
      <c r="P15" s="383"/>
      <c r="Q15" s="383"/>
      <c r="R15" s="383"/>
      <c r="S15" s="383"/>
      <c r="T15" s="383"/>
      <c r="U15" s="383"/>
      <c r="V15" s="383"/>
      <c r="W15" s="383"/>
    </row>
    <row r="16" spans="1:23" x14ac:dyDescent="0.2">
      <c r="A16" s="280"/>
      <c r="B16" s="280"/>
      <c r="C16" s="280"/>
      <c r="D16" s="280"/>
      <c r="E16" s="280"/>
      <c r="F16" s="280"/>
      <c r="G16" s="280"/>
      <c r="H16" s="280"/>
      <c r="I16" s="280"/>
      <c r="J16" s="280"/>
      <c r="K16" s="280"/>
      <c r="L16" s="280"/>
      <c r="M16" s="280"/>
      <c r="N16" s="280"/>
      <c r="O16" s="280"/>
      <c r="P16" s="280"/>
      <c r="Q16" s="281"/>
    </row>
    <row r="17" spans="1:23" x14ac:dyDescent="0.2">
      <c r="A17" s="380" t="s">
        <v>4</v>
      </c>
      <c r="B17" s="381"/>
      <c r="C17" s="373" t="s">
        <v>7</v>
      </c>
      <c r="D17" s="373" t="s">
        <v>17</v>
      </c>
      <c r="E17" s="375" t="s">
        <v>18</v>
      </c>
      <c r="F17" s="376"/>
      <c r="G17" s="375" t="s">
        <v>19</v>
      </c>
      <c r="H17" s="376"/>
      <c r="I17" s="380" t="s">
        <v>13</v>
      </c>
      <c r="J17" s="382"/>
      <c r="K17" s="380" t="s">
        <v>9</v>
      </c>
      <c r="L17" s="382"/>
      <c r="M17" s="380" t="s">
        <v>12</v>
      </c>
      <c r="N17" s="382"/>
      <c r="O17" s="380" t="s">
        <v>14</v>
      </c>
      <c r="P17" s="382"/>
      <c r="Q17" s="386" t="s">
        <v>27</v>
      </c>
      <c r="R17" s="386"/>
      <c r="S17" s="386"/>
      <c r="T17" s="394" t="s">
        <v>28</v>
      </c>
      <c r="U17" s="375" t="s">
        <v>30</v>
      </c>
      <c r="V17" s="379"/>
      <c r="W17" s="376"/>
    </row>
    <row r="18" spans="1:23" x14ac:dyDescent="0.2">
      <c r="A18" s="275" t="s">
        <v>16</v>
      </c>
      <c r="B18" s="314" t="s">
        <v>5</v>
      </c>
      <c r="C18" s="466"/>
      <c r="D18" s="374"/>
      <c r="E18" s="282" t="s">
        <v>20</v>
      </c>
      <c r="F18" s="282" t="s">
        <v>21</v>
      </c>
      <c r="G18" s="282" t="s">
        <v>22</v>
      </c>
      <c r="H18" s="282" t="s">
        <v>23</v>
      </c>
      <c r="I18" s="276" t="s">
        <v>10</v>
      </c>
      <c r="J18" s="276" t="s">
        <v>11</v>
      </c>
      <c r="K18" s="276" t="s">
        <v>10</v>
      </c>
      <c r="L18" s="276" t="s">
        <v>11</v>
      </c>
      <c r="M18" s="276" t="s">
        <v>10</v>
      </c>
      <c r="N18" s="276" t="s">
        <v>11</v>
      </c>
      <c r="O18" s="276" t="s">
        <v>10</v>
      </c>
      <c r="P18" s="276" t="s">
        <v>11</v>
      </c>
      <c r="Q18" s="276" t="s">
        <v>10</v>
      </c>
      <c r="R18" s="276" t="s">
        <v>11</v>
      </c>
      <c r="S18" s="276" t="s">
        <v>29</v>
      </c>
      <c r="T18" s="394"/>
      <c r="U18" s="282" t="s">
        <v>31</v>
      </c>
      <c r="V18" s="282" t="s">
        <v>32</v>
      </c>
      <c r="W18" s="282" t="s">
        <v>33</v>
      </c>
    </row>
    <row r="19" spans="1:23" ht="25.5" x14ac:dyDescent="0.2">
      <c r="A19" s="315">
        <v>1</v>
      </c>
      <c r="B19" s="316" t="s">
        <v>1086</v>
      </c>
      <c r="C19" s="317" t="s">
        <v>1087</v>
      </c>
      <c r="D19" s="318">
        <v>0.12992157847669603</v>
      </c>
      <c r="E19" s="308">
        <f t="shared" ref="E19:E28" si="0">$E$29*D19</f>
        <v>46004.061644391775</v>
      </c>
      <c r="F19" s="308">
        <f t="shared" ref="F19:F28" si="1">$F$29*D19</f>
        <v>37887.990558531048</v>
      </c>
      <c r="G19" s="319">
        <f>I19+K19+M19+O19</f>
        <v>24</v>
      </c>
      <c r="H19" s="277">
        <f>J19+L19+N19+P19</f>
        <v>30</v>
      </c>
      <c r="I19" s="9"/>
      <c r="J19" s="292"/>
      <c r="K19" s="9"/>
      <c r="L19" s="292"/>
      <c r="M19" s="320">
        <v>12</v>
      </c>
      <c r="N19" s="320">
        <v>15</v>
      </c>
      <c r="O19" s="320">
        <v>12</v>
      </c>
      <c r="P19" s="320">
        <v>15</v>
      </c>
      <c r="Q19" s="321">
        <f>I19+K19+M19+O19</f>
        <v>24</v>
      </c>
      <c r="R19" s="321">
        <f t="shared" ref="R19:R29" si="2">J19+L19+N19+P19</f>
        <v>30</v>
      </c>
      <c r="S19" s="321">
        <f>R19-Q19</f>
        <v>6</v>
      </c>
      <c r="T19" s="22"/>
      <c r="U19" s="277">
        <f>P19/Q19*100</f>
        <v>62.5</v>
      </c>
      <c r="V19" s="277">
        <f>F19/E19*100</f>
        <v>82.357924940198984</v>
      </c>
      <c r="W19" s="277">
        <f>U19/V19*100</f>
        <v>75.888264602807752</v>
      </c>
    </row>
    <row r="20" spans="1:23" ht="25.5" x14ac:dyDescent="0.2">
      <c r="A20" s="315">
        <v>2</v>
      </c>
      <c r="B20" s="316" t="s">
        <v>1088</v>
      </c>
      <c r="C20" s="317" t="s">
        <v>1089</v>
      </c>
      <c r="D20" s="318">
        <v>9.7061695331510267E-2</v>
      </c>
      <c r="E20" s="308">
        <f t="shared" si="0"/>
        <v>34368.672761629801</v>
      </c>
      <c r="F20" s="308">
        <f t="shared" si="1"/>
        <v>28305.325715965686</v>
      </c>
      <c r="G20" s="319">
        <f t="shared" ref="G20:H27" si="3">I20+K20+M20+O20</f>
        <v>2</v>
      </c>
      <c r="H20" s="277">
        <f t="shared" si="3"/>
        <v>0</v>
      </c>
      <c r="I20" s="9"/>
      <c r="J20" s="292"/>
      <c r="K20" s="9"/>
      <c r="L20" s="292"/>
      <c r="M20" s="320">
        <v>1</v>
      </c>
      <c r="N20" s="320">
        <v>0</v>
      </c>
      <c r="O20" s="320">
        <v>1</v>
      </c>
      <c r="P20" s="320">
        <v>0</v>
      </c>
      <c r="Q20" s="321">
        <f t="shared" ref="Q20:Q29" si="4">I20+K20+M20+O20</f>
        <v>2</v>
      </c>
      <c r="R20" s="321">
        <f t="shared" si="2"/>
        <v>0</v>
      </c>
      <c r="S20" s="321">
        <f t="shared" ref="S20:S29" si="5">R20-Q20</f>
        <v>-2</v>
      </c>
      <c r="T20" s="25"/>
      <c r="U20" s="277">
        <f t="shared" ref="U20:U29" si="6">P20/Q20*100</f>
        <v>0</v>
      </c>
      <c r="V20" s="277">
        <f t="shared" ref="V20:V29" si="7">F20/E20*100</f>
        <v>82.357924940198984</v>
      </c>
      <c r="W20" s="277">
        <f t="shared" ref="W20:W29" si="8">U20/V20*100</f>
        <v>0</v>
      </c>
    </row>
    <row r="21" spans="1:23" ht="25.5" x14ac:dyDescent="0.2">
      <c r="A21" s="315">
        <v>3</v>
      </c>
      <c r="B21" s="316" t="s">
        <v>1090</v>
      </c>
      <c r="C21" s="317" t="s">
        <v>1091</v>
      </c>
      <c r="D21" s="318">
        <v>9.6781978518463624E-2</v>
      </c>
      <c r="E21" s="308">
        <f t="shared" si="0"/>
        <v>34269.627555581304</v>
      </c>
      <c r="F21" s="308">
        <f t="shared" si="1"/>
        <v>28223.754139511399</v>
      </c>
      <c r="G21" s="319">
        <f t="shared" si="3"/>
        <v>2</v>
      </c>
      <c r="H21" s="277">
        <f t="shared" si="3"/>
        <v>2</v>
      </c>
      <c r="I21" s="9"/>
      <c r="J21" s="292"/>
      <c r="K21" s="9"/>
      <c r="L21" s="292"/>
      <c r="M21" s="320">
        <v>1</v>
      </c>
      <c r="N21" s="320">
        <v>1</v>
      </c>
      <c r="O21" s="320">
        <v>1</v>
      </c>
      <c r="P21" s="320">
        <v>1</v>
      </c>
      <c r="Q21" s="321">
        <f t="shared" si="4"/>
        <v>2</v>
      </c>
      <c r="R21" s="321">
        <f t="shared" si="2"/>
        <v>2</v>
      </c>
      <c r="S21" s="321">
        <f t="shared" si="5"/>
        <v>0</v>
      </c>
      <c r="T21" s="25"/>
      <c r="U21" s="277">
        <f t="shared" si="6"/>
        <v>50</v>
      </c>
      <c r="V21" s="277">
        <f t="shared" si="7"/>
        <v>82.357924940198984</v>
      </c>
      <c r="W21" s="277">
        <f t="shared" si="8"/>
        <v>60.710611682246196</v>
      </c>
    </row>
    <row r="22" spans="1:23" ht="25.5" x14ac:dyDescent="0.2">
      <c r="A22" s="315">
        <v>4</v>
      </c>
      <c r="B22" s="316" t="s">
        <v>1092</v>
      </c>
      <c r="C22" s="317" t="s">
        <v>1093</v>
      </c>
      <c r="D22" s="318">
        <v>9.5162248479706266E-2</v>
      </c>
      <c r="E22" s="308">
        <f t="shared" si="0"/>
        <v>33696.095726427673</v>
      </c>
      <c r="F22" s="308">
        <f t="shared" si="1"/>
        <v>27751.405226148901</v>
      </c>
      <c r="G22" s="319">
        <f t="shared" si="3"/>
        <v>0</v>
      </c>
      <c r="H22" s="277">
        <f t="shared" si="3"/>
        <v>2</v>
      </c>
      <c r="I22" s="9"/>
      <c r="J22" s="292"/>
      <c r="K22" s="9"/>
      <c r="L22" s="292"/>
      <c r="M22" s="320">
        <v>0</v>
      </c>
      <c r="N22" s="320">
        <v>1</v>
      </c>
      <c r="O22" s="320">
        <v>0</v>
      </c>
      <c r="P22" s="320">
        <v>1</v>
      </c>
      <c r="Q22" s="321">
        <f t="shared" si="4"/>
        <v>0</v>
      </c>
      <c r="R22" s="321">
        <f t="shared" si="2"/>
        <v>2</v>
      </c>
      <c r="S22" s="321">
        <f t="shared" si="5"/>
        <v>2</v>
      </c>
      <c r="T22" s="25"/>
      <c r="U22" s="277"/>
      <c r="V22" s="277">
        <f t="shared" si="7"/>
        <v>82.357924940198984</v>
      </c>
      <c r="W22" s="277">
        <f t="shared" si="8"/>
        <v>0</v>
      </c>
    </row>
    <row r="23" spans="1:23" ht="25.5" x14ac:dyDescent="0.2">
      <c r="A23" s="315">
        <v>5</v>
      </c>
      <c r="B23" s="316" t="s">
        <v>1094</v>
      </c>
      <c r="C23" s="317" t="s">
        <v>1095</v>
      </c>
      <c r="D23" s="318">
        <v>9.4965187711219395E-2</v>
      </c>
      <c r="E23" s="308">
        <f t="shared" si="0"/>
        <v>33626.31828185339</v>
      </c>
      <c r="F23" s="308">
        <f t="shared" si="1"/>
        <v>27693.937970721221</v>
      </c>
      <c r="G23" s="319">
        <f t="shared" si="3"/>
        <v>6</v>
      </c>
      <c r="H23" s="277">
        <f t="shared" si="3"/>
        <v>4</v>
      </c>
      <c r="I23" s="9"/>
      <c r="J23" s="292"/>
      <c r="K23" s="9"/>
      <c r="L23" s="292"/>
      <c r="M23" s="320">
        <v>3</v>
      </c>
      <c r="N23" s="320">
        <v>2</v>
      </c>
      <c r="O23" s="320">
        <v>3</v>
      </c>
      <c r="P23" s="320">
        <v>2</v>
      </c>
      <c r="Q23" s="321">
        <f t="shared" si="4"/>
        <v>6</v>
      </c>
      <c r="R23" s="321">
        <f t="shared" si="2"/>
        <v>4</v>
      </c>
      <c r="S23" s="321">
        <f t="shared" si="5"/>
        <v>-2</v>
      </c>
      <c r="T23" s="25"/>
      <c r="U23" s="277">
        <f t="shared" si="6"/>
        <v>33.333333333333329</v>
      </c>
      <c r="V23" s="277">
        <f t="shared" si="7"/>
        <v>82.357924940198984</v>
      </c>
      <c r="W23" s="277">
        <f t="shared" si="8"/>
        <v>40.473741121497461</v>
      </c>
    </row>
    <row r="24" spans="1:23" x14ac:dyDescent="0.2">
      <c r="A24" s="315">
        <v>6</v>
      </c>
      <c r="B24" s="316" t="s">
        <v>1096</v>
      </c>
      <c r="C24" s="317" t="s">
        <v>44</v>
      </c>
      <c r="D24" s="318">
        <v>9.4614857456131615E-2</v>
      </c>
      <c r="E24" s="308">
        <f t="shared" si="0"/>
        <v>33502.269491499101</v>
      </c>
      <c r="F24" s="308">
        <f t="shared" si="1"/>
        <v>27591.773961072013</v>
      </c>
      <c r="G24" s="319">
        <f t="shared" si="3"/>
        <v>6</v>
      </c>
      <c r="H24" s="277">
        <f t="shared" si="3"/>
        <v>6</v>
      </c>
      <c r="I24" s="9"/>
      <c r="J24" s="292"/>
      <c r="K24" s="9"/>
      <c r="L24" s="292"/>
      <c r="M24" s="320">
        <v>3</v>
      </c>
      <c r="N24" s="320">
        <v>3</v>
      </c>
      <c r="O24" s="320">
        <v>3</v>
      </c>
      <c r="P24" s="320">
        <v>3</v>
      </c>
      <c r="Q24" s="321">
        <f t="shared" si="4"/>
        <v>6</v>
      </c>
      <c r="R24" s="321">
        <f t="shared" si="2"/>
        <v>6</v>
      </c>
      <c r="S24" s="321">
        <f t="shared" si="5"/>
        <v>0</v>
      </c>
      <c r="T24" s="25"/>
      <c r="U24" s="277">
        <f t="shared" si="6"/>
        <v>50</v>
      </c>
      <c r="V24" s="277">
        <f t="shared" si="7"/>
        <v>82.357924940198984</v>
      </c>
      <c r="W24" s="277">
        <f t="shared" si="8"/>
        <v>60.710611682246196</v>
      </c>
    </row>
    <row r="25" spans="1:23" x14ac:dyDescent="0.2">
      <c r="A25" s="315">
        <v>7</v>
      </c>
      <c r="B25" s="316" t="s">
        <v>1097</v>
      </c>
      <c r="C25" s="317" t="s">
        <v>44</v>
      </c>
      <c r="D25" s="318">
        <v>9.4614857456131615E-2</v>
      </c>
      <c r="E25" s="308">
        <f t="shared" si="0"/>
        <v>33502.269491499101</v>
      </c>
      <c r="F25" s="308">
        <f t="shared" si="1"/>
        <v>27591.773961072013</v>
      </c>
      <c r="G25" s="319">
        <f t="shared" si="3"/>
        <v>2</v>
      </c>
      <c r="H25" s="277">
        <f t="shared" si="3"/>
        <v>2</v>
      </c>
      <c r="I25" s="9"/>
      <c r="J25" s="292"/>
      <c r="K25" s="9"/>
      <c r="L25" s="292"/>
      <c r="M25" s="320">
        <v>1</v>
      </c>
      <c r="N25" s="320">
        <v>1</v>
      </c>
      <c r="O25" s="320">
        <v>1</v>
      </c>
      <c r="P25" s="320">
        <v>1</v>
      </c>
      <c r="Q25" s="321">
        <f t="shared" si="4"/>
        <v>2</v>
      </c>
      <c r="R25" s="321">
        <f t="shared" si="2"/>
        <v>2</v>
      </c>
      <c r="S25" s="321">
        <f t="shared" si="5"/>
        <v>0</v>
      </c>
      <c r="T25" s="25"/>
      <c r="U25" s="277">
        <f t="shared" si="6"/>
        <v>50</v>
      </c>
      <c r="V25" s="277">
        <f t="shared" si="7"/>
        <v>82.357924940198984</v>
      </c>
      <c r="W25" s="277">
        <f t="shared" si="8"/>
        <v>60.710611682246196</v>
      </c>
    </row>
    <row r="26" spans="1:23" x14ac:dyDescent="0.2">
      <c r="A26" s="315">
        <v>8</v>
      </c>
      <c r="B26" s="316" t="s">
        <v>1098</v>
      </c>
      <c r="C26" s="317" t="s">
        <v>44</v>
      </c>
      <c r="D26" s="318">
        <v>9.4614857456131615E-2</v>
      </c>
      <c r="E26" s="308">
        <f t="shared" si="0"/>
        <v>33502.269491499101</v>
      </c>
      <c r="F26" s="308">
        <f t="shared" si="1"/>
        <v>27591.773961072013</v>
      </c>
      <c r="G26" s="319">
        <f t="shared" si="3"/>
        <v>2</v>
      </c>
      <c r="H26" s="277">
        <f t="shared" si="3"/>
        <v>2</v>
      </c>
      <c r="I26" s="9"/>
      <c r="J26" s="292"/>
      <c r="K26" s="9"/>
      <c r="L26" s="292"/>
      <c r="M26" s="320">
        <v>1</v>
      </c>
      <c r="N26" s="320">
        <v>1</v>
      </c>
      <c r="O26" s="320">
        <v>1</v>
      </c>
      <c r="P26" s="320">
        <v>1</v>
      </c>
      <c r="Q26" s="321">
        <f t="shared" si="4"/>
        <v>2</v>
      </c>
      <c r="R26" s="321">
        <f t="shared" si="2"/>
        <v>2</v>
      </c>
      <c r="S26" s="321">
        <f t="shared" si="5"/>
        <v>0</v>
      </c>
      <c r="T26" s="25"/>
      <c r="U26" s="277">
        <f t="shared" si="6"/>
        <v>50</v>
      </c>
      <c r="V26" s="277">
        <f t="shared" si="7"/>
        <v>82.357924940198984</v>
      </c>
      <c r="W26" s="277">
        <f t="shared" si="8"/>
        <v>60.710611682246196</v>
      </c>
    </row>
    <row r="27" spans="1:23" x14ac:dyDescent="0.2">
      <c r="A27" s="315">
        <v>9</v>
      </c>
      <c r="B27" s="316" t="s">
        <v>1099</v>
      </c>
      <c r="C27" s="317" t="s">
        <v>546</v>
      </c>
      <c r="D27" s="318">
        <v>9.7137974005244723E-2</v>
      </c>
      <c r="E27" s="308">
        <f t="shared" si="0"/>
        <v>34395.682353491109</v>
      </c>
      <c r="F27" s="308">
        <f t="shared" si="1"/>
        <v>28327.570255357477</v>
      </c>
      <c r="G27" s="319">
        <f t="shared" si="3"/>
        <v>72</v>
      </c>
      <c r="H27" s="277">
        <f t="shared" si="3"/>
        <v>60</v>
      </c>
      <c r="I27" s="9"/>
      <c r="J27" s="292"/>
      <c r="K27" s="9"/>
      <c r="L27" s="292"/>
      <c r="M27" s="320">
        <v>36</v>
      </c>
      <c r="N27" s="320">
        <v>30</v>
      </c>
      <c r="O27" s="320">
        <v>36</v>
      </c>
      <c r="P27" s="320">
        <v>30</v>
      </c>
      <c r="Q27" s="321">
        <f t="shared" si="4"/>
        <v>72</v>
      </c>
      <c r="R27" s="321">
        <f t="shared" si="2"/>
        <v>60</v>
      </c>
      <c r="S27" s="321">
        <f t="shared" si="5"/>
        <v>-12</v>
      </c>
      <c r="T27" s="61" t="s">
        <v>288</v>
      </c>
      <c r="U27" s="277">
        <f t="shared" si="6"/>
        <v>41.666666666666671</v>
      </c>
      <c r="V27" s="277">
        <f t="shared" si="7"/>
        <v>82.357924940198984</v>
      </c>
      <c r="W27" s="277">
        <f t="shared" si="8"/>
        <v>50.592176401871839</v>
      </c>
    </row>
    <row r="28" spans="1:23" ht="38.25" x14ac:dyDescent="0.2">
      <c r="A28" s="315">
        <v>10</v>
      </c>
      <c r="B28" s="316" t="s">
        <v>1100</v>
      </c>
      <c r="C28" s="317" t="s">
        <v>1101</v>
      </c>
      <c r="D28" s="318">
        <v>0.10512476510876474</v>
      </c>
      <c r="E28" s="308">
        <f t="shared" si="0"/>
        <v>37223.733202127616</v>
      </c>
      <c r="F28" s="308">
        <f t="shared" si="1"/>
        <v>30656.694250548193</v>
      </c>
      <c r="G28" s="319"/>
      <c r="H28" s="277"/>
      <c r="I28" s="9"/>
      <c r="J28" s="292"/>
      <c r="K28" s="9"/>
      <c r="L28" s="292"/>
      <c r="M28" s="320">
        <v>90</v>
      </c>
      <c r="N28" s="320">
        <v>42</v>
      </c>
      <c r="O28" s="320">
        <v>90</v>
      </c>
      <c r="P28" s="320">
        <v>42</v>
      </c>
      <c r="Q28" s="321"/>
      <c r="R28" s="321"/>
      <c r="S28" s="321"/>
      <c r="T28" s="61"/>
      <c r="U28" s="277"/>
      <c r="V28" s="277">
        <f t="shared" si="7"/>
        <v>82.357924940198984</v>
      </c>
      <c r="W28" s="277">
        <f t="shared" si="8"/>
        <v>0</v>
      </c>
    </row>
    <row r="29" spans="1:23" x14ac:dyDescent="0.2">
      <c r="A29" s="370" t="s">
        <v>24</v>
      </c>
      <c r="B29" s="464"/>
      <c r="C29" s="322"/>
      <c r="D29" s="90">
        <f>SUM(D19:D28)</f>
        <v>1</v>
      </c>
      <c r="E29" s="40">
        <v>354091</v>
      </c>
      <c r="F29" s="40">
        <v>291622</v>
      </c>
      <c r="G29" s="284">
        <f t="shared" ref="G29:L29" si="9">SUM(G19:G27)</f>
        <v>116</v>
      </c>
      <c r="H29" s="284">
        <f t="shared" si="9"/>
        <v>108</v>
      </c>
      <c r="I29" s="284">
        <f t="shared" si="9"/>
        <v>0</v>
      </c>
      <c r="J29" s="284">
        <f t="shared" si="9"/>
        <v>0</v>
      </c>
      <c r="K29" s="284">
        <f t="shared" si="9"/>
        <v>0</v>
      </c>
      <c r="L29" s="284">
        <f t="shared" si="9"/>
        <v>0</v>
      </c>
      <c r="M29" s="284">
        <f>SUM(M19:M28)</f>
        <v>148</v>
      </c>
      <c r="N29" s="284">
        <f>SUM(N19:N28)</f>
        <v>96</v>
      </c>
      <c r="O29" s="284">
        <f>SUM(O19:O28)</f>
        <v>148</v>
      </c>
      <c r="P29" s="284">
        <f>SUM(P19:P28)</f>
        <v>96</v>
      </c>
      <c r="Q29" s="319">
        <f t="shared" si="4"/>
        <v>296</v>
      </c>
      <c r="R29" s="319">
        <f t="shared" si="2"/>
        <v>192</v>
      </c>
      <c r="S29" s="319">
        <f t="shared" si="5"/>
        <v>-104</v>
      </c>
      <c r="T29" s="9"/>
      <c r="U29" s="277">
        <f t="shared" si="6"/>
        <v>32.432432432432435</v>
      </c>
      <c r="V29" s="277">
        <f t="shared" si="7"/>
        <v>82.357924940198984</v>
      </c>
      <c r="W29" s="277">
        <f t="shared" si="8"/>
        <v>39.379856226321863</v>
      </c>
    </row>
    <row r="30" spans="1:23" x14ac:dyDescent="0.2">
      <c r="A30" s="280"/>
      <c r="B30" s="280"/>
      <c r="C30" s="280"/>
      <c r="D30" s="280"/>
      <c r="E30" s="285"/>
      <c r="F30" s="280"/>
      <c r="G30" s="280"/>
      <c r="H30" s="280"/>
      <c r="I30" s="280"/>
      <c r="J30" s="280"/>
      <c r="K30" s="280"/>
      <c r="L30" s="280"/>
      <c r="M30" s="280"/>
      <c r="N30" s="280"/>
      <c r="O30" s="280"/>
      <c r="P30" s="280"/>
      <c r="Q30" s="280"/>
      <c r="R30" s="280"/>
      <c r="S30" s="280"/>
      <c r="T30" s="280"/>
      <c r="U30" s="280"/>
      <c r="V30" s="280"/>
      <c r="W30" s="280"/>
    </row>
    <row r="31" spans="1:23" x14ac:dyDescent="0.2">
      <c r="A31" s="281"/>
      <c r="B31" s="281"/>
      <c r="C31" s="281"/>
      <c r="D31" s="281"/>
      <c r="E31" s="281"/>
      <c r="F31" s="281"/>
      <c r="I31" s="281"/>
      <c r="J31" s="281"/>
      <c r="K31" s="281"/>
      <c r="L31" s="281"/>
      <c r="M31" s="281"/>
      <c r="N31" s="281"/>
      <c r="O31" s="281"/>
      <c r="P31" s="281"/>
      <c r="Q31" s="281"/>
    </row>
    <row r="32" spans="1:23" x14ac:dyDescent="0.2">
      <c r="A32" s="281"/>
      <c r="B32" s="281"/>
      <c r="C32" s="281"/>
      <c r="D32" s="281"/>
      <c r="E32" s="281"/>
      <c r="F32" s="281"/>
      <c r="I32" s="281"/>
      <c r="J32" s="281"/>
      <c r="K32" s="281"/>
      <c r="L32" s="281"/>
      <c r="M32" s="281"/>
      <c r="N32" s="281"/>
      <c r="O32" s="281"/>
      <c r="P32" s="281"/>
      <c r="Q32" s="281"/>
    </row>
    <row r="33" spans="1:17" x14ac:dyDescent="0.2">
      <c r="A33" s="281"/>
      <c r="B33" s="281"/>
      <c r="C33" s="281"/>
      <c r="D33" s="281"/>
      <c r="E33" s="281"/>
      <c r="F33" s="281"/>
      <c r="I33" s="281"/>
      <c r="J33" s="281"/>
      <c r="K33" s="281"/>
      <c r="L33" s="281"/>
      <c r="M33" s="281"/>
      <c r="N33" s="281"/>
      <c r="O33" s="281"/>
      <c r="P33" s="281"/>
      <c r="Q33" s="281"/>
    </row>
    <row r="34" spans="1:17" x14ac:dyDescent="0.2">
      <c r="A34" s="281"/>
      <c r="B34" s="281"/>
      <c r="C34" s="281"/>
      <c r="D34" s="281"/>
      <c r="E34" s="281"/>
      <c r="F34" s="281"/>
      <c r="I34" s="281"/>
      <c r="J34" s="281"/>
      <c r="K34" s="281"/>
      <c r="L34" s="281"/>
      <c r="M34" s="281"/>
      <c r="N34" s="281"/>
      <c r="O34" s="281"/>
      <c r="P34" s="281"/>
      <c r="Q34" s="281"/>
    </row>
    <row r="35" spans="1:17" x14ac:dyDescent="0.2">
      <c r="A35" s="281"/>
      <c r="B35" s="281"/>
      <c r="C35" s="281"/>
      <c r="D35" s="281"/>
      <c r="E35" s="281"/>
      <c r="F35" s="281"/>
      <c r="I35" s="281"/>
      <c r="J35" s="281"/>
      <c r="K35" s="281"/>
      <c r="L35" s="281"/>
      <c r="M35" s="281"/>
      <c r="N35" s="281"/>
      <c r="O35" s="281"/>
      <c r="P35" s="281"/>
      <c r="Q35" s="281"/>
    </row>
    <row r="36" spans="1:17" x14ac:dyDescent="0.2">
      <c r="A36" s="281"/>
      <c r="B36" s="281"/>
      <c r="C36" s="281"/>
      <c r="D36" s="281"/>
      <c r="E36" s="281"/>
      <c r="F36" s="281"/>
      <c r="I36" s="281"/>
      <c r="J36" s="281"/>
      <c r="K36" s="281"/>
      <c r="L36" s="281"/>
      <c r="M36" s="281"/>
      <c r="N36" s="281"/>
      <c r="O36" s="281"/>
      <c r="P36" s="281"/>
      <c r="Q36" s="281"/>
    </row>
    <row r="37" spans="1:17" x14ac:dyDescent="0.2">
      <c r="A37" s="281"/>
      <c r="B37" s="281"/>
      <c r="C37" s="281"/>
      <c r="D37" s="281"/>
      <c r="E37" s="281"/>
      <c r="F37" s="281"/>
      <c r="I37" s="281"/>
      <c r="J37" s="281"/>
      <c r="K37" s="281"/>
      <c r="L37" s="281"/>
      <c r="M37" s="281"/>
      <c r="N37" s="281"/>
      <c r="O37" s="281"/>
      <c r="P37" s="281"/>
      <c r="Q37" s="281"/>
    </row>
    <row r="38" spans="1:17" x14ac:dyDescent="0.2">
      <c r="A38" s="281"/>
      <c r="B38" s="281"/>
      <c r="C38" s="281"/>
      <c r="D38" s="281"/>
      <c r="E38" s="281"/>
      <c r="F38" s="281"/>
      <c r="I38" s="281"/>
      <c r="J38" s="281"/>
      <c r="K38" s="281"/>
      <c r="L38" s="281"/>
      <c r="M38" s="281"/>
      <c r="N38" s="281"/>
      <c r="O38" s="281"/>
      <c r="P38" s="281"/>
      <c r="Q38" s="281"/>
    </row>
    <row r="39" spans="1:17" x14ac:dyDescent="0.2">
      <c r="A39" s="281"/>
      <c r="B39" s="281"/>
      <c r="C39" s="281"/>
      <c r="D39" s="281"/>
      <c r="E39" s="281"/>
      <c r="F39" s="281"/>
      <c r="I39" s="281"/>
      <c r="J39" s="281"/>
      <c r="K39" s="281"/>
      <c r="L39" s="281"/>
      <c r="M39" s="281"/>
      <c r="N39" s="281"/>
      <c r="O39" s="281"/>
      <c r="P39" s="281"/>
      <c r="Q39" s="281"/>
    </row>
    <row r="40" spans="1:17" x14ac:dyDescent="0.2">
      <c r="A40" s="281"/>
      <c r="B40" s="281"/>
      <c r="C40" s="281"/>
      <c r="D40" s="281"/>
      <c r="E40" s="281"/>
      <c r="F40" s="281"/>
      <c r="I40" s="281"/>
      <c r="J40" s="281"/>
      <c r="K40" s="281"/>
      <c r="L40" s="281"/>
      <c r="M40" s="281"/>
      <c r="N40" s="281"/>
      <c r="O40" s="281"/>
      <c r="P40" s="281"/>
      <c r="Q40" s="281"/>
    </row>
    <row r="41" spans="1:17" x14ac:dyDescent="0.2">
      <c r="A41" s="281"/>
      <c r="B41" s="281"/>
      <c r="C41" s="281"/>
      <c r="D41" s="281"/>
      <c r="E41" s="281"/>
      <c r="F41" s="281"/>
      <c r="I41" s="281"/>
      <c r="J41" s="281"/>
      <c r="K41" s="281"/>
      <c r="L41" s="281"/>
      <c r="M41" s="281"/>
      <c r="N41" s="281"/>
      <c r="O41" s="281"/>
      <c r="P41" s="281"/>
      <c r="Q41" s="281"/>
    </row>
    <row r="42" spans="1:17" x14ac:dyDescent="0.2">
      <c r="A42" s="281"/>
      <c r="B42" s="281"/>
      <c r="C42" s="281"/>
      <c r="D42" s="281"/>
      <c r="E42" s="281"/>
      <c r="F42" s="281"/>
      <c r="I42" s="281"/>
      <c r="J42" s="281"/>
      <c r="K42" s="281"/>
      <c r="L42" s="281"/>
      <c r="M42" s="281"/>
      <c r="N42" s="281"/>
      <c r="O42" s="281"/>
      <c r="P42" s="281"/>
      <c r="Q42" s="281"/>
    </row>
    <row r="43" spans="1:17" x14ac:dyDescent="0.2">
      <c r="A43" s="281"/>
      <c r="B43" s="281"/>
      <c r="C43" s="281"/>
      <c r="D43" s="281"/>
      <c r="E43" s="281"/>
      <c r="F43" s="281"/>
      <c r="I43" s="281"/>
      <c r="J43" s="281"/>
      <c r="K43" s="281"/>
      <c r="L43" s="281"/>
      <c r="M43" s="281"/>
      <c r="N43" s="281"/>
      <c r="O43" s="281"/>
      <c r="P43" s="281"/>
      <c r="Q43" s="281"/>
    </row>
    <row r="44" spans="1:17" x14ac:dyDescent="0.2">
      <c r="A44" s="281"/>
      <c r="B44" s="281"/>
      <c r="C44" s="281"/>
      <c r="D44" s="281"/>
      <c r="E44" s="281"/>
      <c r="F44" s="281"/>
      <c r="I44" s="281"/>
      <c r="J44" s="281"/>
      <c r="K44" s="281"/>
      <c r="L44" s="281"/>
      <c r="M44" s="281"/>
      <c r="N44" s="281"/>
      <c r="O44" s="281"/>
      <c r="P44" s="281"/>
      <c r="Q44" s="281"/>
    </row>
    <row r="45" spans="1:17" x14ac:dyDescent="0.2">
      <c r="A45" s="281"/>
      <c r="B45" s="281"/>
      <c r="C45" s="281"/>
      <c r="D45" s="281"/>
      <c r="E45" s="281"/>
      <c r="F45" s="281"/>
      <c r="I45" s="281"/>
      <c r="J45" s="281"/>
      <c r="K45" s="281"/>
      <c r="L45" s="281"/>
      <c r="M45" s="281"/>
      <c r="N45" s="281"/>
      <c r="O45" s="281"/>
      <c r="P45" s="281"/>
      <c r="Q45" s="281"/>
    </row>
    <row r="46" spans="1:17" x14ac:dyDescent="0.2">
      <c r="A46" s="281"/>
      <c r="B46" s="281"/>
      <c r="C46" s="281"/>
      <c r="D46" s="281"/>
      <c r="E46" s="281"/>
      <c r="F46" s="281"/>
      <c r="I46" s="281"/>
      <c r="J46" s="281"/>
      <c r="K46" s="281"/>
      <c r="L46" s="281"/>
      <c r="M46" s="281"/>
      <c r="N46" s="281"/>
      <c r="O46" s="281"/>
      <c r="P46" s="281"/>
      <c r="Q46" s="281"/>
    </row>
    <row r="47" spans="1:17" x14ac:dyDescent="0.2">
      <c r="A47" s="281"/>
      <c r="B47" s="281"/>
      <c r="C47" s="281"/>
      <c r="D47" s="281"/>
      <c r="E47" s="281"/>
      <c r="F47" s="281"/>
      <c r="I47" s="281"/>
      <c r="J47" s="281"/>
      <c r="K47" s="281"/>
      <c r="L47" s="281"/>
      <c r="M47" s="281"/>
      <c r="N47" s="281"/>
      <c r="O47" s="281"/>
      <c r="P47" s="281"/>
      <c r="Q47" s="281"/>
    </row>
    <row r="48" spans="1:17" x14ac:dyDescent="0.2">
      <c r="A48" s="281"/>
      <c r="B48" s="281"/>
      <c r="C48" s="281"/>
      <c r="D48" s="281"/>
      <c r="E48" s="281"/>
      <c r="F48" s="281"/>
      <c r="I48" s="281"/>
      <c r="J48" s="281"/>
      <c r="K48" s="281"/>
      <c r="L48" s="281"/>
      <c r="M48" s="281"/>
      <c r="N48" s="281"/>
      <c r="O48" s="281"/>
      <c r="P48" s="281"/>
      <c r="Q48" s="281"/>
    </row>
    <row r="49" spans="1:17" x14ac:dyDescent="0.2">
      <c r="A49" s="281"/>
      <c r="B49" s="281"/>
      <c r="C49" s="281"/>
      <c r="D49" s="281"/>
      <c r="E49" s="281"/>
      <c r="F49" s="281"/>
      <c r="I49" s="281"/>
      <c r="J49" s="281"/>
      <c r="K49" s="281"/>
      <c r="L49" s="281"/>
      <c r="M49" s="281"/>
      <c r="N49" s="281"/>
      <c r="O49" s="281"/>
      <c r="P49" s="281"/>
      <c r="Q49" s="281"/>
    </row>
    <row r="50" spans="1:17" x14ac:dyDescent="0.2">
      <c r="A50" s="281"/>
      <c r="B50" s="281"/>
      <c r="C50" s="281"/>
      <c r="D50" s="281"/>
      <c r="E50" s="281"/>
      <c r="F50" s="281"/>
    </row>
    <row r="51" spans="1:17" x14ac:dyDescent="0.2">
      <c r="A51" s="281"/>
      <c r="B51" s="281"/>
      <c r="C51" s="281"/>
      <c r="D51" s="281"/>
      <c r="E51" s="281"/>
      <c r="F51" s="281"/>
    </row>
  </sheetData>
  <mergeCells count="23">
    <mergeCell ref="A6:W6"/>
    <mergeCell ref="A1:W1"/>
    <mergeCell ref="A2:W2"/>
    <mergeCell ref="A3:W3"/>
    <mergeCell ref="A4:W4"/>
    <mergeCell ref="A5:W5"/>
    <mergeCell ref="T17:T18"/>
    <mergeCell ref="U17:W17"/>
    <mergeCell ref="A7:W7"/>
    <mergeCell ref="R13:S13"/>
    <mergeCell ref="A14:W14"/>
    <mergeCell ref="A15:W15"/>
    <mergeCell ref="A17:B17"/>
    <mergeCell ref="C17:C18"/>
    <mergeCell ref="D17:D18"/>
    <mergeCell ref="E17:F17"/>
    <mergeCell ref="G17:H17"/>
    <mergeCell ref="I17:J17"/>
    <mergeCell ref="A29:B29"/>
    <mergeCell ref="K17:L17"/>
    <mergeCell ref="M17:N17"/>
    <mergeCell ref="O17:P17"/>
    <mergeCell ref="Q17:S1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workbookViewId="0">
      <selection activeCell="V21" sqref="V21"/>
    </sheetView>
  </sheetViews>
  <sheetFormatPr baseColWidth="10" defaultRowHeight="12.75" x14ac:dyDescent="0.2"/>
  <cols>
    <col min="1" max="1" width="5.42578125" style="36" customWidth="1"/>
    <col min="2" max="2" width="12" style="36" customWidth="1"/>
    <col min="3" max="3" width="34.7109375" style="36" customWidth="1"/>
    <col min="4" max="5" width="11.42578125" style="36"/>
    <col min="6" max="6" width="13.7109375" style="36" customWidth="1"/>
    <col min="7" max="7" width="13.28515625" style="36" customWidth="1"/>
    <col min="8" max="8" width="11" style="36" hidden="1" customWidth="1"/>
    <col min="9" max="15" width="9.28515625" style="36" hidden="1" customWidth="1"/>
    <col min="16" max="20" width="9.28515625" style="36" customWidth="1"/>
    <col min="21" max="21" width="17" style="36" customWidth="1"/>
    <col min="22" max="24" width="8.85546875" style="36" customWidth="1"/>
    <col min="25" max="25" width="11.42578125" style="36" customWidth="1"/>
    <col min="26"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40</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393" t="s">
        <v>36</v>
      </c>
      <c r="B8" s="393"/>
      <c r="C8" s="1" t="s">
        <v>444</v>
      </c>
      <c r="D8" s="1"/>
      <c r="E8" s="1"/>
      <c r="F8" s="1"/>
      <c r="G8" s="1"/>
      <c r="H8" s="1"/>
      <c r="I8" s="1"/>
      <c r="J8" s="1"/>
      <c r="K8" s="1"/>
      <c r="L8" s="1"/>
      <c r="M8" s="1"/>
      <c r="N8" s="1"/>
      <c r="O8" s="1"/>
      <c r="P8" s="1"/>
      <c r="Q8" s="1"/>
    </row>
    <row r="9" spans="1:24" x14ac:dyDescent="0.2">
      <c r="A9" s="367" t="s">
        <v>0</v>
      </c>
      <c r="B9" s="367"/>
      <c r="C9" s="142" t="s">
        <v>445</v>
      </c>
      <c r="D9" s="1"/>
      <c r="E9" s="1"/>
      <c r="F9" s="1"/>
      <c r="G9" s="1"/>
      <c r="H9" s="1"/>
      <c r="I9" s="1"/>
      <c r="J9" s="1"/>
      <c r="K9" s="1"/>
      <c r="L9" s="6"/>
      <c r="M9" s="6"/>
      <c r="N9" s="6"/>
      <c r="O9" s="6"/>
      <c r="P9" s="6"/>
      <c r="Q9" s="6"/>
    </row>
    <row r="10" spans="1:24" x14ac:dyDescent="0.2">
      <c r="A10" s="367" t="s">
        <v>60</v>
      </c>
      <c r="B10" s="368"/>
      <c r="C10" s="142" t="s">
        <v>446</v>
      </c>
      <c r="D10" s="1"/>
      <c r="E10" s="1"/>
      <c r="F10" s="1"/>
      <c r="G10" s="1"/>
      <c r="H10" s="1"/>
      <c r="I10" s="1"/>
      <c r="J10" s="1"/>
      <c r="K10" s="1"/>
      <c r="L10" s="6"/>
      <c r="M10" s="6"/>
      <c r="N10" s="6"/>
      <c r="O10" s="6"/>
      <c r="P10" s="6"/>
      <c r="Q10" s="6"/>
    </row>
    <row r="11" spans="1:24" x14ac:dyDescent="0.2">
      <c r="A11" s="367" t="s">
        <v>6</v>
      </c>
      <c r="B11" s="368"/>
      <c r="C11" s="142" t="s">
        <v>187</v>
      </c>
      <c r="D11" s="1"/>
      <c r="E11" s="1"/>
      <c r="F11" s="1"/>
      <c r="G11" s="1"/>
      <c r="H11" s="1"/>
      <c r="I11" s="1"/>
      <c r="J11" s="1"/>
      <c r="K11" s="1"/>
      <c r="L11" s="6"/>
      <c r="M11" s="6"/>
      <c r="N11" s="6"/>
      <c r="O11" s="6"/>
      <c r="P11" s="6"/>
      <c r="Q11" s="6"/>
    </row>
    <row r="12" spans="1:24" x14ac:dyDescent="0.2">
      <c r="A12" s="367" t="s">
        <v>447</v>
      </c>
      <c r="B12" s="368"/>
      <c r="C12" s="142" t="s">
        <v>448</v>
      </c>
      <c r="D12" s="1"/>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36" customHeight="1" x14ac:dyDescent="0.2">
      <c r="A15" s="383" t="s">
        <v>449</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17.25"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38.25" customHeight="1" x14ac:dyDescent="0.2">
      <c r="A19" s="9">
        <v>1</v>
      </c>
      <c r="B19" s="377" t="s">
        <v>450</v>
      </c>
      <c r="C19" s="378"/>
      <c r="D19" s="18" t="s">
        <v>48</v>
      </c>
      <c r="E19" s="16">
        <v>15</v>
      </c>
      <c r="F19" s="87">
        <f t="shared" ref="F19:F26" si="0">$F$27*E19/100</f>
        <v>5280369.5999999996</v>
      </c>
      <c r="G19" s="87">
        <f t="shared" ref="G19:G26" si="1">$G$27*E19/100</f>
        <v>5280369.5999999996</v>
      </c>
      <c r="H19" s="4">
        <f>J19+L19+N19+P19</f>
        <v>1</v>
      </c>
      <c r="I19" s="4">
        <f>K19+M19+O19+Q19</f>
        <v>1</v>
      </c>
      <c r="J19" s="9">
        <v>0</v>
      </c>
      <c r="K19" s="5">
        <v>0</v>
      </c>
      <c r="L19" s="9">
        <v>0</v>
      </c>
      <c r="M19" s="5">
        <v>0</v>
      </c>
      <c r="N19" s="9">
        <v>0</v>
      </c>
      <c r="O19" s="5">
        <v>0</v>
      </c>
      <c r="P19" s="328">
        <v>1</v>
      </c>
      <c r="Q19" s="329">
        <v>1</v>
      </c>
      <c r="R19" s="13">
        <f t="shared" ref="R19:S27" si="2">J19+L19+N19+P19</f>
        <v>1</v>
      </c>
      <c r="S19" s="13">
        <f t="shared" si="2"/>
        <v>1</v>
      </c>
      <c r="T19" s="13">
        <f>S19-R19</f>
        <v>0</v>
      </c>
      <c r="U19" s="7"/>
      <c r="V19" s="5">
        <f>Q19/P19*100</f>
        <v>100</v>
      </c>
      <c r="W19" s="5">
        <f>G19/F19*100</f>
        <v>100</v>
      </c>
      <c r="X19" s="5">
        <f>V19/W19*100</f>
        <v>100</v>
      </c>
    </row>
    <row r="20" spans="1:24" ht="40.5" customHeight="1" x14ac:dyDescent="0.2">
      <c r="A20" s="9">
        <v>2</v>
      </c>
      <c r="B20" s="377" t="s">
        <v>451</v>
      </c>
      <c r="C20" s="378"/>
      <c r="D20" s="18" t="s">
        <v>68</v>
      </c>
      <c r="E20" s="16">
        <v>10</v>
      </c>
      <c r="F20" s="87">
        <f t="shared" si="0"/>
        <v>3520246.4</v>
      </c>
      <c r="G20" s="87">
        <f t="shared" si="1"/>
        <v>3520246.4</v>
      </c>
      <c r="H20" s="4">
        <f t="shared" ref="H20:I26" si="3">J20+L20+N20+P20</f>
        <v>2</v>
      </c>
      <c r="I20" s="4">
        <f t="shared" si="3"/>
        <v>2</v>
      </c>
      <c r="J20" s="9">
        <v>0</v>
      </c>
      <c r="K20" s="5">
        <v>0</v>
      </c>
      <c r="L20" s="9">
        <v>1</v>
      </c>
      <c r="M20" s="5">
        <v>1</v>
      </c>
      <c r="N20" s="9">
        <v>0</v>
      </c>
      <c r="O20" s="5">
        <v>0</v>
      </c>
      <c r="P20" s="328">
        <v>1</v>
      </c>
      <c r="Q20" s="329">
        <v>1</v>
      </c>
      <c r="R20" s="13">
        <f t="shared" si="2"/>
        <v>2</v>
      </c>
      <c r="S20" s="13">
        <f t="shared" si="2"/>
        <v>2</v>
      </c>
      <c r="T20" s="13">
        <f t="shared" ref="T20:T27" si="4">S20-R20</f>
        <v>0</v>
      </c>
      <c r="U20" s="7"/>
      <c r="V20" s="277">
        <f t="shared" ref="V20:V27" si="5">Q20/P20*100</f>
        <v>100</v>
      </c>
      <c r="W20" s="5">
        <f t="shared" ref="W20:W27" si="6">G20/F20*100</f>
        <v>100</v>
      </c>
      <c r="X20" s="5">
        <f t="shared" ref="X20:X27" si="7">V20/W20*100</f>
        <v>100</v>
      </c>
    </row>
    <row r="21" spans="1:24" ht="36" customHeight="1" x14ac:dyDescent="0.2">
      <c r="A21" s="9">
        <v>3</v>
      </c>
      <c r="B21" s="377" t="s">
        <v>452</v>
      </c>
      <c r="C21" s="378"/>
      <c r="D21" s="18" t="s">
        <v>68</v>
      </c>
      <c r="E21" s="16">
        <v>10</v>
      </c>
      <c r="F21" s="87">
        <f t="shared" si="0"/>
        <v>3520246.4</v>
      </c>
      <c r="G21" s="87">
        <f t="shared" si="1"/>
        <v>3520246.4</v>
      </c>
      <c r="H21" s="4">
        <f t="shared" si="3"/>
        <v>1</v>
      </c>
      <c r="I21" s="4">
        <f t="shared" si="3"/>
        <v>1</v>
      </c>
      <c r="J21" s="9">
        <v>0</v>
      </c>
      <c r="K21" s="5">
        <v>0</v>
      </c>
      <c r="L21" s="9">
        <v>0</v>
      </c>
      <c r="M21" s="5">
        <v>0</v>
      </c>
      <c r="N21" s="9">
        <v>0</v>
      </c>
      <c r="O21" s="5">
        <v>0</v>
      </c>
      <c r="P21" s="328">
        <v>1</v>
      </c>
      <c r="Q21" s="329">
        <v>1</v>
      </c>
      <c r="R21" s="13">
        <f t="shared" si="2"/>
        <v>1</v>
      </c>
      <c r="S21" s="13">
        <f t="shared" si="2"/>
        <v>1</v>
      </c>
      <c r="T21" s="13">
        <f t="shared" si="4"/>
        <v>0</v>
      </c>
      <c r="U21" s="7"/>
      <c r="V21" s="277">
        <f t="shared" si="5"/>
        <v>100</v>
      </c>
      <c r="W21" s="5">
        <f t="shared" si="6"/>
        <v>100</v>
      </c>
      <c r="X21" s="5">
        <f t="shared" si="7"/>
        <v>100</v>
      </c>
    </row>
    <row r="22" spans="1:24" ht="40.5" customHeight="1" x14ac:dyDescent="0.2">
      <c r="A22" s="9">
        <v>4</v>
      </c>
      <c r="B22" s="377" t="s">
        <v>453</v>
      </c>
      <c r="C22" s="378"/>
      <c r="D22" s="18" t="s">
        <v>48</v>
      </c>
      <c r="E22" s="16">
        <v>15</v>
      </c>
      <c r="F22" s="87">
        <f t="shared" si="0"/>
        <v>5280369.5999999996</v>
      </c>
      <c r="G22" s="87">
        <f t="shared" si="1"/>
        <v>5280369.5999999996</v>
      </c>
      <c r="H22" s="4">
        <f t="shared" si="3"/>
        <v>1</v>
      </c>
      <c r="I22" s="4">
        <f t="shared" si="3"/>
        <v>1</v>
      </c>
      <c r="J22" s="9">
        <v>0</v>
      </c>
      <c r="K22" s="5">
        <v>0</v>
      </c>
      <c r="L22" s="9">
        <v>0</v>
      </c>
      <c r="M22" s="5">
        <v>0</v>
      </c>
      <c r="N22" s="9">
        <v>0</v>
      </c>
      <c r="O22" s="5">
        <v>0</v>
      </c>
      <c r="P22" s="328">
        <v>1</v>
      </c>
      <c r="Q22" s="329">
        <v>1</v>
      </c>
      <c r="R22" s="13">
        <f t="shared" si="2"/>
        <v>1</v>
      </c>
      <c r="S22" s="13">
        <f t="shared" si="2"/>
        <v>1</v>
      </c>
      <c r="T22" s="13">
        <f t="shared" si="4"/>
        <v>0</v>
      </c>
      <c r="U22" s="7"/>
      <c r="V22" s="277">
        <f t="shared" si="5"/>
        <v>100</v>
      </c>
      <c r="W22" s="5">
        <f t="shared" si="6"/>
        <v>100</v>
      </c>
      <c r="X22" s="5">
        <f t="shared" si="7"/>
        <v>100</v>
      </c>
    </row>
    <row r="23" spans="1:24" ht="40.5" customHeight="1" x14ac:dyDescent="0.2">
      <c r="A23" s="9">
        <v>5</v>
      </c>
      <c r="B23" s="377" t="s">
        <v>454</v>
      </c>
      <c r="C23" s="378"/>
      <c r="D23" s="18" t="s">
        <v>44</v>
      </c>
      <c r="E23" s="16">
        <v>10</v>
      </c>
      <c r="F23" s="87">
        <f t="shared" si="0"/>
        <v>3520246.4</v>
      </c>
      <c r="G23" s="87">
        <f t="shared" si="1"/>
        <v>3520246.4</v>
      </c>
      <c r="H23" s="4">
        <f t="shared" si="3"/>
        <v>12</v>
      </c>
      <c r="I23" s="4">
        <f t="shared" si="3"/>
        <v>12</v>
      </c>
      <c r="J23" s="9">
        <v>3</v>
      </c>
      <c r="K23" s="5">
        <v>3</v>
      </c>
      <c r="L23" s="9">
        <v>3</v>
      </c>
      <c r="M23" s="5">
        <v>3</v>
      </c>
      <c r="N23" s="9">
        <v>3</v>
      </c>
      <c r="O23" s="5">
        <v>3</v>
      </c>
      <c r="P23" s="328">
        <v>3</v>
      </c>
      <c r="Q23" s="329">
        <v>3</v>
      </c>
      <c r="R23" s="13">
        <f t="shared" si="2"/>
        <v>12</v>
      </c>
      <c r="S23" s="13">
        <f t="shared" si="2"/>
        <v>12</v>
      </c>
      <c r="T23" s="13">
        <f t="shared" si="4"/>
        <v>0</v>
      </c>
      <c r="U23" s="7"/>
      <c r="V23" s="277">
        <f t="shared" si="5"/>
        <v>100</v>
      </c>
      <c r="W23" s="5">
        <f t="shared" si="6"/>
        <v>100</v>
      </c>
      <c r="X23" s="5">
        <f t="shared" si="7"/>
        <v>100</v>
      </c>
    </row>
    <row r="24" spans="1:24" ht="35.25" customHeight="1" x14ac:dyDescent="0.2">
      <c r="A24" s="9">
        <v>6</v>
      </c>
      <c r="B24" s="377" t="s">
        <v>455</v>
      </c>
      <c r="C24" s="378"/>
      <c r="D24" s="18" t="s">
        <v>68</v>
      </c>
      <c r="E24" s="16">
        <v>10</v>
      </c>
      <c r="F24" s="87">
        <f t="shared" si="0"/>
        <v>3520246.4</v>
      </c>
      <c r="G24" s="87">
        <f t="shared" si="1"/>
        <v>3520246.4</v>
      </c>
      <c r="H24" s="4">
        <f t="shared" si="3"/>
        <v>4</v>
      </c>
      <c r="I24" s="4">
        <f t="shared" si="3"/>
        <v>4</v>
      </c>
      <c r="J24" s="9">
        <v>1</v>
      </c>
      <c r="K24" s="5">
        <v>1</v>
      </c>
      <c r="L24" s="9">
        <v>1</v>
      </c>
      <c r="M24" s="5">
        <v>1</v>
      </c>
      <c r="N24" s="9">
        <v>1</v>
      </c>
      <c r="O24" s="5">
        <v>1</v>
      </c>
      <c r="P24" s="328">
        <v>1</v>
      </c>
      <c r="Q24" s="329">
        <v>1</v>
      </c>
      <c r="R24" s="13">
        <f t="shared" si="2"/>
        <v>4</v>
      </c>
      <c r="S24" s="13">
        <f t="shared" si="2"/>
        <v>4</v>
      </c>
      <c r="T24" s="13">
        <f t="shared" si="4"/>
        <v>0</v>
      </c>
      <c r="U24" s="7"/>
      <c r="V24" s="277">
        <f t="shared" si="5"/>
        <v>100</v>
      </c>
      <c r="W24" s="5">
        <f t="shared" si="6"/>
        <v>100</v>
      </c>
      <c r="X24" s="5">
        <f t="shared" si="7"/>
        <v>100</v>
      </c>
    </row>
    <row r="25" spans="1:24" ht="35.25" customHeight="1" x14ac:dyDescent="0.2">
      <c r="A25" s="9">
        <v>7</v>
      </c>
      <c r="B25" s="377" t="s">
        <v>456</v>
      </c>
      <c r="C25" s="378"/>
      <c r="D25" s="18" t="s">
        <v>68</v>
      </c>
      <c r="E25" s="16">
        <v>15</v>
      </c>
      <c r="F25" s="87">
        <f t="shared" si="0"/>
        <v>5280369.5999999996</v>
      </c>
      <c r="G25" s="87">
        <f t="shared" si="1"/>
        <v>5280369.5999999996</v>
      </c>
      <c r="H25" s="4">
        <f t="shared" si="3"/>
        <v>4</v>
      </c>
      <c r="I25" s="4">
        <f t="shared" si="3"/>
        <v>4</v>
      </c>
      <c r="J25" s="9">
        <v>1</v>
      </c>
      <c r="K25" s="5">
        <v>1</v>
      </c>
      <c r="L25" s="9">
        <v>1</v>
      </c>
      <c r="M25" s="5">
        <v>1</v>
      </c>
      <c r="N25" s="9">
        <v>1</v>
      </c>
      <c r="O25" s="5">
        <v>1</v>
      </c>
      <c r="P25" s="328">
        <v>1</v>
      </c>
      <c r="Q25" s="329">
        <v>1</v>
      </c>
      <c r="R25" s="13">
        <f t="shared" si="2"/>
        <v>4</v>
      </c>
      <c r="S25" s="13"/>
      <c r="T25" s="13"/>
      <c r="U25" s="7"/>
      <c r="V25" s="277">
        <f t="shared" si="5"/>
        <v>100</v>
      </c>
      <c r="W25" s="5">
        <f t="shared" si="6"/>
        <v>100</v>
      </c>
      <c r="X25" s="5">
        <f t="shared" si="7"/>
        <v>100</v>
      </c>
    </row>
    <row r="26" spans="1:24" ht="34.5" customHeight="1" x14ac:dyDescent="0.2">
      <c r="A26" s="9">
        <v>8</v>
      </c>
      <c r="B26" s="377" t="s">
        <v>457</v>
      </c>
      <c r="C26" s="378"/>
      <c r="D26" s="18" t="s">
        <v>68</v>
      </c>
      <c r="E26" s="16">
        <v>15</v>
      </c>
      <c r="F26" s="87">
        <f t="shared" si="0"/>
        <v>5280369.5999999996</v>
      </c>
      <c r="G26" s="87">
        <f t="shared" si="1"/>
        <v>5280369.5999999996</v>
      </c>
      <c r="H26" s="4">
        <f t="shared" si="3"/>
        <v>1</v>
      </c>
      <c r="I26" s="4">
        <f t="shared" si="3"/>
        <v>1</v>
      </c>
      <c r="J26" s="9">
        <v>0</v>
      </c>
      <c r="K26" s="5">
        <v>0</v>
      </c>
      <c r="L26" s="9">
        <v>1</v>
      </c>
      <c r="M26" s="5">
        <v>1</v>
      </c>
      <c r="N26" s="9">
        <v>0</v>
      </c>
      <c r="O26" s="5">
        <v>0</v>
      </c>
      <c r="P26" s="328">
        <v>0</v>
      </c>
      <c r="Q26" s="329">
        <v>0</v>
      </c>
      <c r="R26" s="13">
        <f t="shared" si="2"/>
        <v>1</v>
      </c>
      <c r="S26" s="13">
        <f t="shared" si="2"/>
        <v>1</v>
      </c>
      <c r="T26" s="13">
        <f t="shared" si="4"/>
        <v>0</v>
      </c>
      <c r="U26" s="38"/>
      <c r="V26" s="277"/>
      <c r="W26" s="5">
        <f t="shared" si="6"/>
        <v>100</v>
      </c>
      <c r="X26" s="5">
        <f t="shared" si="7"/>
        <v>0</v>
      </c>
    </row>
    <row r="27" spans="1:24" s="1" customFormat="1" ht="36.75" customHeight="1" x14ac:dyDescent="0.2">
      <c r="A27" s="370" t="s">
        <v>24</v>
      </c>
      <c r="B27" s="371"/>
      <c r="C27" s="372"/>
      <c r="D27" s="18"/>
      <c r="E27" s="18">
        <f>SUM(E19:E26)</f>
        <v>100</v>
      </c>
      <c r="F27" s="19">
        <f>SEGUIMIENTO!D23</f>
        <v>35202464</v>
      </c>
      <c r="G27" s="19">
        <f>SEGUIMIENTO!E23</f>
        <v>35202464</v>
      </c>
      <c r="H27" s="18">
        <f t="shared" ref="H27:Q27" si="8">SUM(H19:H26)</f>
        <v>26</v>
      </c>
      <c r="I27" s="18">
        <f t="shared" si="8"/>
        <v>26</v>
      </c>
      <c r="J27" s="18">
        <f t="shared" si="8"/>
        <v>5</v>
      </c>
      <c r="K27" s="18">
        <f t="shared" si="8"/>
        <v>5</v>
      </c>
      <c r="L27" s="18">
        <f t="shared" si="8"/>
        <v>7</v>
      </c>
      <c r="M27" s="18">
        <f t="shared" si="8"/>
        <v>7</v>
      </c>
      <c r="N27" s="18">
        <f t="shared" si="8"/>
        <v>5</v>
      </c>
      <c r="O27" s="18">
        <f t="shared" si="8"/>
        <v>5</v>
      </c>
      <c r="P27" s="18">
        <f t="shared" si="8"/>
        <v>9</v>
      </c>
      <c r="Q27" s="18">
        <f t="shared" si="8"/>
        <v>9</v>
      </c>
      <c r="R27" s="14">
        <f t="shared" si="2"/>
        <v>26</v>
      </c>
      <c r="S27" s="14">
        <f t="shared" si="2"/>
        <v>26</v>
      </c>
      <c r="T27" s="14">
        <f t="shared" si="4"/>
        <v>0</v>
      </c>
      <c r="U27" s="14"/>
      <c r="V27" s="277">
        <f t="shared" si="5"/>
        <v>100</v>
      </c>
      <c r="W27" s="5">
        <f t="shared" si="6"/>
        <v>100</v>
      </c>
      <c r="X27" s="5">
        <f t="shared" si="7"/>
        <v>100</v>
      </c>
    </row>
    <row r="28" spans="1:24" s="6" customFormat="1" ht="14.25" customHeight="1" x14ac:dyDescent="0.2">
      <c r="F28" s="10"/>
    </row>
    <row r="29" spans="1:24" s="6" customFormat="1" ht="14.25" customHeight="1" x14ac:dyDescent="0.2">
      <c r="B29" s="11" t="s">
        <v>25</v>
      </c>
      <c r="F29" s="10"/>
      <c r="H29" s="6" t="s">
        <v>26</v>
      </c>
    </row>
    <row r="30" spans="1:24" x14ac:dyDescent="0.2">
      <c r="J30" s="94"/>
      <c r="K30" s="94"/>
      <c r="L30" s="94"/>
      <c r="M30" s="94"/>
      <c r="N30" s="94"/>
      <c r="O30" s="94"/>
      <c r="P30" s="94"/>
    </row>
    <row r="31" spans="1:24" x14ac:dyDescent="0.2">
      <c r="J31" s="94"/>
      <c r="K31" s="94"/>
      <c r="L31" s="94"/>
      <c r="M31" s="94"/>
      <c r="N31" s="94"/>
      <c r="O31" s="94"/>
      <c r="P31" s="94"/>
    </row>
    <row r="32" spans="1:24" x14ac:dyDescent="0.2">
      <c r="J32" s="94"/>
      <c r="K32" s="94"/>
      <c r="L32" s="94"/>
      <c r="M32" s="94"/>
      <c r="N32" s="94"/>
      <c r="O32" s="94"/>
      <c r="P32" s="94"/>
    </row>
    <row r="33" spans="1:22" x14ac:dyDescent="0.2">
      <c r="J33" s="94"/>
      <c r="K33" s="94"/>
      <c r="L33" s="94"/>
      <c r="M33" s="94"/>
      <c r="N33" s="94"/>
      <c r="O33" s="94"/>
      <c r="P33" s="94"/>
    </row>
    <row r="34" spans="1:22" x14ac:dyDescent="0.2">
      <c r="A34" s="6"/>
      <c r="B34" s="6"/>
      <c r="C34" s="6"/>
      <c r="D34" s="6"/>
      <c r="E34" s="6"/>
      <c r="F34" s="6"/>
      <c r="G34" s="6"/>
      <c r="H34" s="6"/>
      <c r="I34" s="6"/>
      <c r="J34" s="6"/>
      <c r="K34" s="6"/>
      <c r="L34" s="6"/>
      <c r="M34" s="6"/>
      <c r="N34" s="6"/>
      <c r="O34" s="6"/>
      <c r="P34" s="6"/>
      <c r="Q34" s="6"/>
      <c r="R34" s="50"/>
      <c r="S34" s="50"/>
      <c r="T34" s="395"/>
      <c r="U34" s="395"/>
      <c r="V34" s="6"/>
    </row>
    <row r="35" spans="1:22" x14ac:dyDescent="0.2">
      <c r="A35" s="388" t="s">
        <v>54</v>
      </c>
      <c r="B35" s="388"/>
      <c r="C35" s="388"/>
      <c r="D35" s="6"/>
      <c r="E35" s="6"/>
      <c r="F35" s="6"/>
      <c r="G35" s="6"/>
      <c r="H35" s="387" t="s">
        <v>283</v>
      </c>
      <c r="I35" s="387"/>
      <c r="J35" s="387"/>
      <c r="K35" s="387"/>
      <c r="L35" s="387"/>
      <c r="M35" s="387"/>
      <c r="N35" s="387"/>
      <c r="O35" s="387"/>
      <c r="P35" s="387"/>
      <c r="Q35" s="387"/>
      <c r="R35" s="387"/>
      <c r="S35" s="387"/>
      <c r="T35" s="387"/>
      <c r="U35" s="387"/>
      <c r="V35" s="387"/>
    </row>
    <row r="36" spans="1:22" x14ac:dyDescent="0.2">
      <c r="A36" s="387" t="s">
        <v>53</v>
      </c>
      <c r="B36" s="387"/>
      <c r="C36" s="387"/>
      <c r="D36" s="6"/>
      <c r="E36" s="6"/>
      <c r="F36" s="6"/>
      <c r="G36" s="6"/>
      <c r="H36" s="387" t="s">
        <v>113</v>
      </c>
      <c r="I36" s="387"/>
      <c r="J36" s="387"/>
      <c r="K36" s="387"/>
      <c r="L36" s="387"/>
      <c r="M36" s="387"/>
      <c r="N36" s="387"/>
      <c r="O36" s="387"/>
      <c r="P36" s="387"/>
      <c r="Q36" s="387"/>
      <c r="R36" s="387"/>
      <c r="S36" s="387"/>
      <c r="T36" s="387"/>
      <c r="U36" s="387"/>
      <c r="V36" s="387"/>
    </row>
    <row r="37" spans="1:22" x14ac:dyDescent="0.2">
      <c r="J37" s="94"/>
      <c r="K37" s="94"/>
      <c r="L37" s="94"/>
      <c r="M37" s="94"/>
      <c r="N37" s="94"/>
      <c r="O37" s="94"/>
      <c r="P37" s="94"/>
    </row>
    <row r="38" spans="1:22" x14ac:dyDescent="0.2">
      <c r="J38" s="94"/>
      <c r="K38" s="94"/>
      <c r="L38" s="94"/>
      <c r="M38" s="94"/>
      <c r="N38" s="94"/>
      <c r="O38" s="94"/>
      <c r="P38" s="94"/>
    </row>
    <row r="39" spans="1:22" x14ac:dyDescent="0.2">
      <c r="J39" s="94"/>
      <c r="K39" s="94"/>
      <c r="L39" s="94"/>
      <c r="M39" s="94"/>
      <c r="N39" s="94"/>
      <c r="O39" s="94"/>
      <c r="P39" s="94"/>
    </row>
    <row r="40" spans="1:22" x14ac:dyDescent="0.2">
      <c r="J40" s="94"/>
      <c r="K40" s="94"/>
      <c r="L40" s="94"/>
      <c r="M40" s="94"/>
      <c r="N40" s="94"/>
      <c r="O40" s="94"/>
      <c r="P40" s="94"/>
    </row>
    <row r="41" spans="1:22" x14ac:dyDescent="0.2">
      <c r="J41" s="94"/>
      <c r="K41" s="94"/>
      <c r="L41" s="94"/>
      <c r="M41" s="94"/>
      <c r="N41" s="94"/>
      <c r="O41" s="94"/>
      <c r="P41" s="94"/>
    </row>
    <row r="42" spans="1:22" x14ac:dyDescent="0.2">
      <c r="J42" s="94"/>
      <c r="K42" s="94"/>
      <c r="L42" s="94"/>
      <c r="M42" s="94"/>
      <c r="N42" s="94"/>
      <c r="O42" s="94"/>
      <c r="P42" s="94"/>
    </row>
    <row r="43" spans="1:22" x14ac:dyDescent="0.2">
      <c r="J43" s="94"/>
      <c r="K43" s="94"/>
      <c r="L43" s="94"/>
      <c r="M43" s="94"/>
      <c r="N43" s="94"/>
      <c r="O43" s="94"/>
      <c r="P43" s="94"/>
    </row>
    <row r="44" spans="1:22" x14ac:dyDescent="0.2">
      <c r="J44" s="94"/>
      <c r="K44" s="94"/>
      <c r="L44" s="94"/>
      <c r="M44" s="94"/>
      <c r="N44" s="94"/>
      <c r="O44" s="94"/>
      <c r="P44" s="94"/>
    </row>
    <row r="45" spans="1:22" x14ac:dyDescent="0.2">
      <c r="J45" s="94"/>
      <c r="K45" s="94"/>
      <c r="L45" s="94"/>
      <c r="M45" s="94"/>
      <c r="N45" s="94"/>
      <c r="O45" s="94"/>
      <c r="P45" s="94"/>
    </row>
    <row r="46" spans="1:22" x14ac:dyDescent="0.2">
      <c r="J46" s="94"/>
      <c r="K46" s="94"/>
      <c r="L46" s="94"/>
      <c r="M46" s="94"/>
      <c r="N46" s="94"/>
      <c r="O46" s="94"/>
      <c r="P46" s="94"/>
    </row>
    <row r="47" spans="1:22" x14ac:dyDescent="0.2">
      <c r="J47" s="94"/>
      <c r="K47" s="94"/>
      <c r="L47" s="94"/>
      <c r="M47" s="94"/>
      <c r="N47" s="94"/>
      <c r="O47" s="94"/>
      <c r="P47" s="94"/>
    </row>
    <row r="48" spans="1:22" x14ac:dyDescent="0.2">
      <c r="J48" s="94"/>
      <c r="K48" s="94"/>
      <c r="L48" s="94"/>
      <c r="M48" s="94"/>
      <c r="N48" s="94"/>
      <c r="O48" s="94"/>
      <c r="P48" s="94"/>
    </row>
    <row r="49" spans="10:16" x14ac:dyDescent="0.2">
      <c r="J49" s="94"/>
      <c r="K49" s="94"/>
      <c r="L49" s="94"/>
      <c r="M49" s="94"/>
      <c r="N49" s="94"/>
      <c r="O49" s="94"/>
      <c r="P49" s="94"/>
    </row>
    <row r="50" spans="10:16" x14ac:dyDescent="0.2">
      <c r="J50" s="94"/>
      <c r="K50" s="94"/>
      <c r="L50" s="94"/>
      <c r="M50" s="94"/>
      <c r="N50" s="94"/>
      <c r="O50" s="94"/>
      <c r="P50" s="94"/>
    </row>
    <row r="51" spans="10:16" x14ac:dyDescent="0.2">
      <c r="J51" s="94"/>
      <c r="K51" s="94"/>
      <c r="L51" s="94"/>
      <c r="M51" s="94"/>
      <c r="N51" s="94"/>
      <c r="O51" s="94"/>
      <c r="P51" s="94"/>
    </row>
    <row r="52" spans="10:16" x14ac:dyDescent="0.2">
      <c r="J52" s="94"/>
      <c r="K52" s="94"/>
      <c r="L52" s="94"/>
      <c r="M52" s="94"/>
      <c r="N52" s="94"/>
      <c r="O52" s="94"/>
      <c r="P52" s="94"/>
    </row>
    <row r="53" spans="10:16" x14ac:dyDescent="0.2">
      <c r="J53" s="94"/>
      <c r="K53" s="94"/>
      <c r="L53" s="94"/>
      <c r="M53" s="94"/>
      <c r="N53" s="94"/>
      <c r="O53" s="94"/>
      <c r="P53" s="94"/>
    </row>
    <row r="54" spans="10:16" x14ac:dyDescent="0.2">
      <c r="J54" s="94"/>
      <c r="K54" s="94"/>
      <c r="L54" s="94"/>
      <c r="M54" s="94"/>
      <c r="N54" s="94"/>
      <c r="O54" s="94"/>
      <c r="P54" s="94"/>
    </row>
    <row r="55" spans="10:16" x14ac:dyDescent="0.2">
      <c r="J55" s="94"/>
      <c r="K55" s="94"/>
      <c r="L55" s="94"/>
      <c r="M55" s="94"/>
      <c r="N55" s="94"/>
      <c r="O55" s="94"/>
      <c r="P55" s="94"/>
    </row>
    <row r="56" spans="10:16" x14ac:dyDescent="0.2">
      <c r="J56" s="94"/>
      <c r="K56" s="94"/>
      <c r="L56" s="94"/>
      <c r="M56" s="94"/>
      <c r="N56" s="94"/>
      <c r="O56" s="94"/>
      <c r="P56" s="94"/>
    </row>
    <row r="57" spans="10:16" x14ac:dyDescent="0.2">
      <c r="J57" s="94"/>
      <c r="K57" s="94"/>
      <c r="L57" s="94"/>
      <c r="M57" s="94"/>
      <c r="N57" s="94"/>
      <c r="O57" s="94"/>
      <c r="P57" s="94"/>
    </row>
    <row r="58" spans="10:16" x14ac:dyDescent="0.2">
      <c r="J58" s="94"/>
      <c r="K58" s="94"/>
      <c r="L58" s="94"/>
      <c r="M58" s="94"/>
      <c r="N58" s="94"/>
      <c r="O58" s="94"/>
      <c r="P58" s="94"/>
    </row>
    <row r="59" spans="10:16" x14ac:dyDescent="0.2">
      <c r="J59" s="94"/>
      <c r="K59" s="94"/>
      <c r="L59" s="94"/>
      <c r="M59" s="94"/>
      <c r="N59" s="94"/>
      <c r="O59" s="94"/>
      <c r="P59" s="94"/>
    </row>
    <row r="60" spans="10:16" x14ac:dyDescent="0.2">
      <c r="J60" s="94"/>
      <c r="K60" s="94"/>
      <c r="L60" s="94"/>
      <c r="M60" s="94"/>
      <c r="N60" s="94"/>
      <c r="O60" s="94"/>
      <c r="P60" s="94"/>
    </row>
    <row r="61" spans="10:16" x14ac:dyDescent="0.2">
      <c r="J61" s="94"/>
      <c r="K61" s="94"/>
      <c r="L61" s="94"/>
      <c r="M61" s="94"/>
      <c r="N61" s="94"/>
      <c r="O61" s="94"/>
      <c r="P61" s="94"/>
    </row>
    <row r="62" spans="10:16" x14ac:dyDescent="0.2">
      <c r="J62" s="94"/>
      <c r="K62" s="94"/>
      <c r="L62" s="94"/>
      <c r="M62" s="94"/>
      <c r="N62" s="94"/>
      <c r="O62" s="94"/>
      <c r="P62" s="94"/>
    </row>
    <row r="63" spans="10:16" x14ac:dyDescent="0.2">
      <c r="J63" s="94"/>
      <c r="K63" s="94"/>
      <c r="L63" s="94"/>
      <c r="M63" s="94"/>
      <c r="N63" s="94"/>
      <c r="O63" s="94"/>
      <c r="P63" s="94"/>
    </row>
    <row r="64" spans="10:16" x14ac:dyDescent="0.2">
      <c r="J64" s="94"/>
      <c r="K64" s="94"/>
      <c r="L64" s="94"/>
      <c r="M64" s="94"/>
      <c r="N64" s="94"/>
      <c r="O64" s="94"/>
      <c r="P64" s="94"/>
    </row>
    <row r="65" spans="10:16" x14ac:dyDescent="0.2">
      <c r="J65" s="94"/>
      <c r="K65" s="94"/>
      <c r="L65" s="94"/>
      <c r="M65" s="94"/>
      <c r="N65" s="94"/>
      <c r="O65" s="94"/>
      <c r="P65" s="94"/>
    </row>
    <row r="66" spans="10:16" x14ac:dyDescent="0.2">
      <c r="J66" s="94"/>
      <c r="K66" s="94"/>
      <c r="L66" s="94"/>
      <c r="M66" s="94"/>
      <c r="N66" s="94"/>
      <c r="O66" s="94"/>
      <c r="P66" s="94"/>
    </row>
    <row r="67" spans="10:16" x14ac:dyDescent="0.2">
      <c r="J67" s="94"/>
      <c r="K67" s="94"/>
      <c r="L67" s="94"/>
      <c r="M67" s="94"/>
      <c r="N67" s="94"/>
      <c r="O67" s="94"/>
      <c r="P67" s="94"/>
    </row>
    <row r="68" spans="10:16" x14ac:dyDescent="0.2">
      <c r="J68" s="94"/>
      <c r="K68" s="94"/>
      <c r="L68" s="94"/>
      <c r="M68" s="94"/>
      <c r="N68" s="94"/>
      <c r="O68" s="94"/>
      <c r="P68" s="94"/>
    </row>
    <row r="69" spans="10:16" x14ac:dyDescent="0.2">
      <c r="J69" s="94"/>
      <c r="K69" s="94"/>
      <c r="L69" s="94"/>
      <c r="M69" s="94"/>
      <c r="N69" s="94"/>
      <c r="O69" s="94"/>
      <c r="P69" s="94"/>
    </row>
    <row r="70" spans="10:16" x14ac:dyDescent="0.2">
      <c r="J70" s="94"/>
      <c r="K70" s="94"/>
      <c r="L70" s="94"/>
      <c r="M70" s="94"/>
      <c r="N70" s="94"/>
      <c r="O70" s="94"/>
      <c r="P70" s="94"/>
    </row>
    <row r="71" spans="10:16" x14ac:dyDescent="0.2">
      <c r="J71" s="94"/>
      <c r="K71" s="94"/>
      <c r="L71" s="94"/>
      <c r="M71" s="94"/>
      <c r="N71" s="94"/>
      <c r="O71" s="94"/>
      <c r="P71" s="94"/>
    </row>
  </sheetData>
  <mergeCells count="40">
    <mergeCell ref="A1:X1"/>
    <mergeCell ref="A2:X2"/>
    <mergeCell ref="A3:X3"/>
    <mergeCell ref="A4:X4"/>
    <mergeCell ref="A5:X5"/>
    <mergeCell ref="A6:X6"/>
    <mergeCell ref="A8:B8"/>
    <mergeCell ref="A9:B9"/>
    <mergeCell ref="A10:B10"/>
    <mergeCell ref="A11:B11"/>
    <mergeCell ref="A12:B12"/>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19:C19"/>
    <mergeCell ref="B20:C20"/>
    <mergeCell ref="B21:C21"/>
    <mergeCell ref="B22:C22"/>
    <mergeCell ref="B23:C23"/>
    <mergeCell ref="A35:C35"/>
    <mergeCell ref="H35:V35"/>
    <mergeCell ref="A36:C36"/>
    <mergeCell ref="H36:V36"/>
    <mergeCell ref="B24:C24"/>
    <mergeCell ref="B25:C25"/>
    <mergeCell ref="B26:C26"/>
    <mergeCell ref="A27:C27"/>
    <mergeCell ref="T34:U34"/>
  </mergeCells>
  <pageMargins left="0.7" right="0.7" top="0.75" bottom="0.75" header="0.3" footer="0.3"/>
  <pageSetup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topLeftCell="A24" workbookViewId="0">
      <selection activeCell="V28" sqref="V28"/>
    </sheetView>
  </sheetViews>
  <sheetFormatPr baseColWidth="10" defaultRowHeight="12.75" x14ac:dyDescent="0.2"/>
  <cols>
    <col min="1" max="1" width="10.85546875" style="36" customWidth="1"/>
    <col min="2" max="2" width="5.85546875" style="36" customWidth="1"/>
    <col min="3" max="3" width="40.7109375" style="36" customWidth="1"/>
    <col min="4" max="4" width="12" style="36" customWidth="1"/>
    <col min="5" max="5" width="11.28515625" style="36" customWidth="1"/>
    <col min="6" max="7" width="13.28515625" style="46" bestFit="1" customWidth="1"/>
    <col min="8" max="12" width="11.28515625" style="36" hidden="1" customWidth="1"/>
    <col min="13" max="13" width="10.42578125" style="36" hidden="1" customWidth="1"/>
    <col min="14" max="14" width="11.28515625" style="36" hidden="1" customWidth="1"/>
    <col min="15" max="15" width="9.42578125" style="36" hidden="1" customWidth="1"/>
    <col min="16" max="17" width="9.42578125" style="36" customWidth="1"/>
    <col min="18" max="19" width="9.28515625" style="36" customWidth="1"/>
    <col min="20" max="20" width="10.28515625" style="36" customWidth="1"/>
    <col min="21" max="21" width="25.5703125" style="36" customWidth="1"/>
    <col min="22" max="24" width="8.85546875" style="36" customWidth="1"/>
    <col min="25" max="25" width="11.42578125" style="36"/>
    <col min="26" max="26" width="11.5703125" style="36" bestFit="1" customWidth="1"/>
    <col min="27" max="27" width="12.28515625" style="36" bestFit="1" customWidth="1"/>
    <col min="28" max="28" width="13.28515625" style="36" bestFit="1" customWidth="1"/>
    <col min="29"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152</v>
      </c>
      <c r="C8" s="145" t="s">
        <v>459</v>
      </c>
      <c r="D8" s="146"/>
      <c r="E8" s="1"/>
      <c r="F8" s="23"/>
      <c r="G8" s="23"/>
      <c r="H8" s="1"/>
      <c r="I8" s="1"/>
      <c r="J8" s="1"/>
      <c r="K8" s="1"/>
      <c r="L8" s="1"/>
      <c r="M8" s="1"/>
      <c r="N8" s="1"/>
      <c r="O8" s="1"/>
      <c r="P8" s="1"/>
      <c r="Q8" s="1"/>
    </row>
    <row r="9" spans="1:24" x14ac:dyDescent="0.2">
      <c r="A9" s="143" t="s">
        <v>0</v>
      </c>
      <c r="B9" s="144">
        <v>5</v>
      </c>
      <c r="C9" s="145" t="s">
        <v>460</v>
      </c>
      <c r="D9" s="146"/>
      <c r="E9" s="1"/>
      <c r="F9" s="23"/>
      <c r="G9" s="23"/>
      <c r="H9" s="1"/>
      <c r="I9" s="1"/>
      <c r="J9" s="1"/>
      <c r="K9" s="1"/>
      <c r="L9" s="6"/>
      <c r="M9" s="6"/>
      <c r="N9" s="6"/>
      <c r="O9" s="6"/>
      <c r="P9" s="6"/>
      <c r="Q9" s="6"/>
    </row>
    <row r="10" spans="1:24" x14ac:dyDescent="0.2">
      <c r="A10" s="143" t="s">
        <v>461</v>
      </c>
      <c r="B10" s="144">
        <v>3</v>
      </c>
      <c r="C10" s="145" t="s">
        <v>462</v>
      </c>
      <c r="D10" s="146"/>
      <c r="E10" s="1"/>
      <c r="F10" s="23"/>
      <c r="G10" s="23"/>
      <c r="H10" s="1"/>
      <c r="I10" s="1"/>
      <c r="J10" s="1"/>
      <c r="K10" s="1"/>
      <c r="L10" s="6"/>
      <c r="M10" s="6"/>
      <c r="N10" s="6"/>
      <c r="O10" s="6"/>
      <c r="P10" s="6"/>
      <c r="Q10" s="6"/>
    </row>
    <row r="11" spans="1:24" x14ac:dyDescent="0.2">
      <c r="A11" s="143" t="s">
        <v>6</v>
      </c>
      <c r="B11" s="147">
        <v>38</v>
      </c>
      <c r="C11" s="145" t="s">
        <v>463</v>
      </c>
      <c r="D11" s="146"/>
      <c r="E11" s="1"/>
      <c r="F11" s="23"/>
      <c r="G11" s="23"/>
      <c r="H11" s="1"/>
      <c r="I11" s="1"/>
      <c r="J11" s="1"/>
      <c r="K11" s="1"/>
      <c r="L11" s="6"/>
      <c r="M11" s="6"/>
      <c r="N11" s="6"/>
      <c r="O11" s="6"/>
      <c r="P11" s="6"/>
      <c r="Q11" s="6"/>
    </row>
    <row r="12" spans="1:24" x14ac:dyDescent="0.2">
      <c r="A12" s="143" t="s">
        <v>447</v>
      </c>
      <c r="B12" s="144">
        <v>6</v>
      </c>
      <c r="C12" s="145" t="s">
        <v>464</v>
      </c>
      <c r="D12" s="146"/>
      <c r="E12" s="1"/>
      <c r="F12" s="23"/>
      <c r="G12" s="23"/>
      <c r="H12" s="1"/>
      <c r="I12" s="1"/>
      <c r="J12" s="1"/>
      <c r="K12" s="1"/>
      <c r="L12" s="6"/>
      <c r="M12" s="6"/>
      <c r="N12" s="6"/>
      <c r="O12" s="6"/>
      <c r="P12" s="6"/>
      <c r="Q12" s="6"/>
    </row>
    <row r="13" spans="1:24" x14ac:dyDescent="0.2">
      <c r="A13" s="1"/>
      <c r="B13" s="1"/>
      <c r="C13" s="1"/>
      <c r="D13" s="1"/>
      <c r="E13" s="1"/>
      <c r="F13" s="23"/>
      <c r="G13" s="23"/>
      <c r="H13" s="1"/>
      <c r="I13" s="1"/>
      <c r="J13" s="1"/>
      <c r="K13" s="1"/>
      <c r="L13" s="6"/>
      <c r="M13" s="6"/>
      <c r="N13" s="6"/>
      <c r="O13" s="6"/>
      <c r="P13" s="6"/>
      <c r="Q13" s="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3.25" customHeight="1" x14ac:dyDescent="0.2">
      <c r="A15" s="383" t="s">
        <v>449</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91"/>
      <c r="G16" s="91"/>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51.75" customHeight="1" x14ac:dyDescent="0.2">
      <c r="A19" s="9">
        <v>1</v>
      </c>
      <c r="B19" s="377" t="s">
        <v>465</v>
      </c>
      <c r="C19" s="378"/>
      <c r="D19" s="88" t="s">
        <v>48</v>
      </c>
      <c r="E19" s="88">
        <v>40</v>
      </c>
      <c r="F19" s="47">
        <f>$F$28*E19/100</f>
        <v>5146640</v>
      </c>
      <c r="G19" s="47">
        <f>$G$28*E19/100</f>
        <v>5146640</v>
      </c>
      <c r="H19" s="4">
        <f>J19+L19+N19+P19</f>
        <v>1</v>
      </c>
      <c r="I19" s="4">
        <f>K19+M19+O19+Q19</f>
        <v>1</v>
      </c>
      <c r="J19" s="148">
        <v>0</v>
      </c>
      <c r="K19" s="149">
        <v>0</v>
      </c>
      <c r="L19" s="9">
        <v>0</v>
      </c>
      <c r="M19" s="5">
        <v>0</v>
      </c>
      <c r="N19" s="148">
        <v>0</v>
      </c>
      <c r="O19" s="150">
        <v>0</v>
      </c>
      <c r="P19" s="359">
        <v>1</v>
      </c>
      <c r="Q19" s="360">
        <v>1</v>
      </c>
      <c r="R19" s="13">
        <f>J19+L19+N19+P19</f>
        <v>1</v>
      </c>
      <c r="S19" s="13">
        <f>K19+M19+O19+Q19</f>
        <v>1</v>
      </c>
      <c r="T19" s="13">
        <f>S19-R19</f>
        <v>0</v>
      </c>
      <c r="U19" s="362" t="s">
        <v>1057</v>
      </c>
      <c r="V19" s="5">
        <f>Q19/P19*100</f>
        <v>100</v>
      </c>
      <c r="W19" s="5">
        <f>G19/F19*100</f>
        <v>100</v>
      </c>
      <c r="X19" s="5">
        <f>V19/W19*100</f>
        <v>100</v>
      </c>
    </row>
    <row r="20" spans="1:24" ht="51.75" customHeight="1" x14ac:dyDescent="0.2">
      <c r="A20" s="9">
        <v>2</v>
      </c>
      <c r="B20" s="377" t="s">
        <v>466</v>
      </c>
      <c r="C20" s="378"/>
      <c r="D20" s="88" t="s">
        <v>467</v>
      </c>
      <c r="E20" s="88">
        <v>15</v>
      </c>
      <c r="F20" s="47">
        <f t="shared" ref="F20:F27" si="0">$F$28*E20/100</f>
        <v>1929990</v>
      </c>
      <c r="G20" s="47">
        <f t="shared" ref="G20:G27" si="1">$G$28*E20/100</f>
        <v>1929990</v>
      </c>
      <c r="H20" s="4">
        <f t="shared" ref="H20:I27" si="2">J20+L20+N20+P20</f>
        <v>144271834.86000001</v>
      </c>
      <c r="I20" s="4">
        <f t="shared" si="2"/>
        <v>180537744.97000003</v>
      </c>
      <c r="J20" s="148">
        <v>67271651.004458129</v>
      </c>
      <c r="K20" s="149">
        <v>67927398.730000004</v>
      </c>
      <c r="L20" s="148">
        <v>20543593.055842943</v>
      </c>
      <c r="M20" s="149">
        <v>30317602</v>
      </c>
      <c r="N20" s="148">
        <v>23290298.044843595</v>
      </c>
      <c r="O20" s="149">
        <v>34686911.850000001</v>
      </c>
      <c r="P20" s="359">
        <v>33166292.754855335</v>
      </c>
      <c r="Q20" s="361">
        <v>47605832.390000001</v>
      </c>
      <c r="R20" s="13">
        <f t="shared" ref="R20:S28" si="3">J20+L20+N20+P20</f>
        <v>144271834.86000001</v>
      </c>
      <c r="S20" s="13">
        <f t="shared" si="3"/>
        <v>180537744.97000003</v>
      </c>
      <c r="T20" s="13">
        <f t="shared" ref="T20:T28" si="4">S20-R20</f>
        <v>36265910.110000014</v>
      </c>
      <c r="U20" s="362" t="s">
        <v>1058</v>
      </c>
      <c r="V20" s="277">
        <f t="shared" ref="V20:V28" si="5">Q20/P20*100</f>
        <v>143.53679122919399</v>
      </c>
      <c r="W20" s="5">
        <f t="shared" ref="W20:W28" si="6">G20/F20*100</f>
        <v>100</v>
      </c>
      <c r="X20" s="5">
        <f t="shared" ref="X20:X28" si="7">V20/W20*100</f>
        <v>143.53679122919399</v>
      </c>
    </row>
    <row r="21" spans="1:24" ht="51.75" customHeight="1" x14ac:dyDescent="0.2">
      <c r="A21" s="9">
        <v>3</v>
      </c>
      <c r="B21" s="377" t="s">
        <v>468</v>
      </c>
      <c r="C21" s="378"/>
      <c r="D21" s="88" t="s">
        <v>467</v>
      </c>
      <c r="E21" s="88">
        <v>6</v>
      </c>
      <c r="F21" s="47">
        <f t="shared" si="0"/>
        <v>771996</v>
      </c>
      <c r="G21" s="47">
        <f t="shared" si="1"/>
        <v>771996</v>
      </c>
      <c r="H21" s="4">
        <f t="shared" si="2"/>
        <v>39611392</v>
      </c>
      <c r="I21" s="4">
        <f t="shared" si="2"/>
        <v>53166637.07</v>
      </c>
      <c r="J21" s="148">
        <v>10382620.216608074</v>
      </c>
      <c r="K21" s="149">
        <v>16827224.530000001</v>
      </c>
      <c r="L21" s="148">
        <v>8019741.765795107</v>
      </c>
      <c r="M21" s="149">
        <v>12247879.789999999</v>
      </c>
      <c r="N21" s="148">
        <v>9051428.6311265416</v>
      </c>
      <c r="O21" s="149">
        <v>11427695.25</v>
      </c>
      <c r="P21" s="359">
        <v>12157601.386470277</v>
      </c>
      <c r="Q21" s="361">
        <v>12663837.5</v>
      </c>
      <c r="R21" s="13">
        <f t="shared" si="3"/>
        <v>39611392</v>
      </c>
      <c r="S21" s="13">
        <f t="shared" si="3"/>
        <v>53166637.07</v>
      </c>
      <c r="T21" s="13">
        <f t="shared" si="4"/>
        <v>13555245.07</v>
      </c>
      <c r="U21" s="362" t="s">
        <v>1058</v>
      </c>
      <c r="V21" s="277">
        <f t="shared" si="5"/>
        <v>104.16394729056584</v>
      </c>
      <c r="W21" s="5">
        <f t="shared" si="6"/>
        <v>100</v>
      </c>
      <c r="X21" s="5">
        <f t="shared" si="7"/>
        <v>104.16394729056584</v>
      </c>
    </row>
    <row r="22" spans="1:24" ht="51.75" customHeight="1" x14ac:dyDescent="0.2">
      <c r="A22" s="9">
        <v>4</v>
      </c>
      <c r="B22" s="377" t="s">
        <v>469</v>
      </c>
      <c r="C22" s="378"/>
      <c r="D22" s="88" t="s">
        <v>467</v>
      </c>
      <c r="E22" s="88">
        <v>6</v>
      </c>
      <c r="F22" s="47">
        <f t="shared" si="0"/>
        <v>771996</v>
      </c>
      <c r="G22" s="47">
        <f t="shared" si="1"/>
        <v>771996</v>
      </c>
      <c r="H22" s="4">
        <f t="shared" si="2"/>
        <v>817805</v>
      </c>
      <c r="I22" s="4">
        <f t="shared" si="2"/>
        <v>897690.99000000011</v>
      </c>
      <c r="J22" s="148">
        <v>104003</v>
      </c>
      <c r="K22" s="149">
        <v>227723.93</v>
      </c>
      <c r="L22" s="148">
        <v>169918</v>
      </c>
      <c r="M22" s="149">
        <v>270036.26</v>
      </c>
      <c r="N22" s="148">
        <v>305830</v>
      </c>
      <c r="O22" s="149">
        <v>152038.38</v>
      </c>
      <c r="P22" s="359">
        <v>238054</v>
      </c>
      <c r="Q22" s="361">
        <v>247892.42</v>
      </c>
      <c r="R22" s="13">
        <f t="shared" si="3"/>
        <v>817805</v>
      </c>
      <c r="S22" s="13">
        <f t="shared" si="3"/>
        <v>897690.99000000011</v>
      </c>
      <c r="T22" s="13">
        <f t="shared" si="4"/>
        <v>79885.990000000107</v>
      </c>
      <c r="U22" s="362" t="s">
        <v>1058</v>
      </c>
      <c r="V22" s="277">
        <f t="shared" si="5"/>
        <v>104.13285221000277</v>
      </c>
      <c r="W22" s="5">
        <f t="shared" si="6"/>
        <v>100</v>
      </c>
      <c r="X22" s="5">
        <f t="shared" si="7"/>
        <v>104.13285221000277</v>
      </c>
    </row>
    <row r="23" spans="1:24" ht="51.75" customHeight="1" x14ac:dyDescent="0.2">
      <c r="A23" s="9">
        <v>5</v>
      </c>
      <c r="B23" s="377" t="s">
        <v>470</v>
      </c>
      <c r="C23" s="378"/>
      <c r="D23" s="88" t="s">
        <v>467</v>
      </c>
      <c r="E23" s="88">
        <v>6</v>
      </c>
      <c r="F23" s="47">
        <f t="shared" si="0"/>
        <v>771996</v>
      </c>
      <c r="G23" s="47">
        <f t="shared" si="1"/>
        <v>771996</v>
      </c>
      <c r="H23" s="4">
        <f t="shared" si="2"/>
        <v>26179557.789999999</v>
      </c>
      <c r="I23" s="4">
        <f t="shared" si="2"/>
        <v>33080421.82</v>
      </c>
      <c r="J23" s="148">
        <v>11702553</v>
      </c>
      <c r="K23" s="149">
        <v>7253441.4800000004</v>
      </c>
      <c r="L23" s="148">
        <v>3895890</v>
      </c>
      <c r="M23" s="149">
        <v>15274130.710000001</v>
      </c>
      <c r="N23" s="148">
        <v>5010013</v>
      </c>
      <c r="O23" s="149">
        <v>8600681.1999999993</v>
      </c>
      <c r="P23" s="359">
        <v>5571101.7899999991</v>
      </c>
      <c r="Q23" s="361">
        <v>1952168.4299999997</v>
      </c>
      <c r="R23" s="13">
        <f t="shared" si="3"/>
        <v>26179557.789999999</v>
      </c>
      <c r="S23" s="13">
        <f t="shared" si="3"/>
        <v>33080421.82</v>
      </c>
      <c r="T23" s="13">
        <f t="shared" si="4"/>
        <v>6900864.0300000012</v>
      </c>
      <c r="U23" s="362" t="s">
        <v>1058</v>
      </c>
      <c r="V23" s="277">
        <f t="shared" si="5"/>
        <v>35.040975799510562</v>
      </c>
      <c r="W23" s="5">
        <f t="shared" si="6"/>
        <v>100</v>
      </c>
      <c r="X23" s="5">
        <f t="shared" si="7"/>
        <v>35.040975799510562</v>
      </c>
    </row>
    <row r="24" spans="1:24" ht="51.75" customHeight="1" x14ac:dyDescent="0.2">
      <c r="A24" s="9">
        <v>6</v>
      </c>
      <c r="B24" s="377" t="s">
        <v>471</v>
      </c>
      <c r="C24" s="378"/>
      <c r="D24" s="88" t="s">
        <v>467</v>
      </c>
      <c r="E24" s="88">
        <v>10</v>
      </c>
      <c r="F24" s="47">
        <f t="shared" si="0"/>
        <v>1286660</v>
      </c>
      <c r="G24" s="47">
        <f t="shared" si="1"/>
        <v>1286660</v>
      </c>
      <c r="H24" s="4">
        <f t="shared" si="2"/>
        <v>474221405.87000006</v>
      </c>
      <c r="I24" s="4">
        <f t="shared" si="2"/>
        <v>477375093.40999997</v>
      </c>
      <c r="J24" s="148">
        <v>120027312</v>
      </c>
      <c r="K24" s="149">
        <v>119421510.34999999</v>
      </c>
      <c r="L24" s="148">
        <v>117288065.26500002</v>
      </c>
      <c r="M24" s="149">
        <v>138081381.74000001</v>
      </c>
      <c r="N24" s="148">
        <v>129812255.26500002</v>
      </c>
      <c r="O24" s="149">
        <v>113130481.54000001</v>
      </c>
      <c r="P24" s="359">
        <v>107093773.34000002</v>
      </c>
      <c r="Q24" s="361">
        <v>106741719.78</v>
      </c>
      <c r="R24" s="13">
        <f t="shared" si="3"/>
        <v>474221405.87000006</v>
      </c>
      <c r="S24" s="13">
        <f t="shared" si="3"/>
        <v>477375093.40999997</v>
      </c>
      <c r="T24" s="13">
        <f t="shared" si="4"/>
        <v>3153687.5399999022</v>
      </c>
      <c r="U24" s="362" t="s">
        <v>1058</v>
      </c>
      <c r="V24" s="277">
        <f t="shared" si="5"/>
        <v>99.671266079231032</v>
      </c>
      <c r="W24" s="5">
        <f t="shared" si="6"/>
        <v>100</v>
      </c>
      <c r="X24" s="5">
        <f t="shared" si="7"/>
        <v>99.671266079231032</v>
      </c>
    </row>
    <row r="25" spans="1:24" ht="51.75" customHeight="1" x14ac:dyDescent="0.2">
      <c r="A25" s="9">
        <v>7</v>
      </c>
      <c r="B25" s="377" t="s">
        <v>472</v>
      </c>
      <c r="C25" s="378"/>
      <c r="D25" s="88" t="s">
        <v>473</v>
      </c>
      <c r="E25" s="88">
        <v>5</v>
      </c>
      <c r="F25" s="47">
        <f t="shared" si="0"/>
        <v>643330</v>
      </c>
      <c r="G25" s="47">
        <f t="shared" si="1"/>
        <v>643330</v>
      </c>
      <c r="H25" s="4">
        <f t="shared" si="2"/>
        <v>4</v>
      </c>
      <c r="I25" s="4">
        <f t="shared" si="2"/>
        <v>4</v>
      </c>
      <c r="J25" s="148">
        <v>1</v>
      </c>
      <c r="K25" s="149">
        <v>1</v>
      </c>
      <c r="L25" s="9">
        <v>1</v>
      </c>
      <c r="M25" s="5">
        <v>1</v>
      </c>
      <c r="N25" s="148">
        <v>1</v>
      </c>
      <c r="O25" s="150">
        <v>1</v>
      </c>
      <c r="P25" s="359">
        <v>1</v>
      </c>
      <c r="Q25" s="360">
        <v>1</v>
      </c>
      <c r="R25" s="13">
        <f t="shared" si="3"/>
        <v>4</v>
      </c>
      <c r="S25" s="13">
        <f t="shared" si="3"/>
        <v>4</v>
      </c>
      <c r="T25" s="13">
        <f t="shared" si="4"/>
        <v>0</v>
      </c>
      <c r="U25" s="362" t="s">
        <v>1057</v>
      </c>
      <c r="V25" s="277">
        <f t="shared" si="5"/>
        <v>100</v>
      </c>
      <c r="W25" s="5">
        <f t="shared" si="6"/>
        <v>100</v>
      </c>
      <c r="X25" s="5">
        <f t="shared" si="7"/>
        <v>100</v>
      </c>
    </row>
    <row r="26" spans="1:24" ht="51.75" customHeight="1" x14ac:dyDescent="0.2">
      <c r="A26" s="9">
        <v>8</v>
      </c>
      <c r="B26" s="377" t="s">
        <v>474</v>
      </c>
      <c r="C26" s="378"/>
      <c r="D26" s="88" t="s">
        <v>475</v>
      </c>
      <c r="E26" s="88">
        <v>2</v>
      </c>
      <c r="F26" s="47">
        <f t="shared" si="0"/>
        <v>257332</v>
      </c>
      <c r="G26" s="47">
        <f t="shared" si="1"/>
        <v>257332</v>
      </c>
      <c r="H26" s="4">
        <f t="shared" si="2"/>
        <v>4</v>
      </c>
      <c r="I26" s="4">
        <f t="shared" si="2"/>
        <v>4</v>
      </c>
      <c r="J26" s="148">
        <v>1</v>
      </c>
      <c r="K26" s="149">
        <v>1</v>
      </c>
      <c r="L26" s="9">
        <v>1</v>
      </c>
      <c r="M26" s="5">
        <v>1</v>
      </c>
      <c r="N26" s="148">
        <v>1</v>
      </c>
      <c r="O26" s="150">
        <v>1</v>
      </c>
      <c r="P26" s="359">
        <v>1</v>
      </c>
      <c r="Q26" s="360">
        <v>1</v>
      </c>
      <c r="R26" s="13">
        <f t="shared" si="3"/>
        <v>4</v>
      </c>
      <c r="S26" s="13">
        <f t="shared" si="3"/>
        <v>4</v>
      </c>
      <c r="T26" s="13">
        <f t="shared" si="4"/>
        <v>0</v>
      </c>
      <c r="U26" s="362" t="s">
        <v>1057</v>
      </c>
      <c r="V26" s="277">
        <f t="shared" si="5"/>
        <v>100</v>
      </c>
      <c r="W26" s="5">
        <f t="shared" si="6"/>
        <v>100</v>
      </c>
      <c r="X26" s="5">
        <f t="shared" si="7"/>
        <v>100</v>
      </c>
    </row>
    <row r="27" spans="1:24" ht="51.75" customHeight="1" x14ac:dyDescent="0.2">
      <c r="A27" s="9">
        <v>9</v>
      </c>
      <c r="B27" s="377" t="s">
        <v>476</v>
      </c>
      <c r="C27" s="378"/>
      <c r="D27" s="88" t="s">
        <v>48</v>
      </c>
      <c r="E27" s="88">
        <v>10</v>
      </c>
      <c r="F27" s="47">
        <f t="shared" si="0"/>
        <v>1286660</v>
      </c>
      <c r="G27" s="47">
        <f t="shared" si="1"/>
        <v>1286660</v>
      </c>
      <c r="H27" s="4">
        <f t="shared" si="2"/>
        <v>1</v>
      </c>
      <c r="I27" s="4">
        <f t="shared" si="2"/>
        <v>1</v>
      </c>
      <c r="J27" s="148">
        <v>0</v>
      </c>
      <c r="K27" s="149">
        <v>0</v>
      </c>
      <c r="L27" s="9">
        <v>0</v>
      </c>
      <c r="M27" s="5">
        <v>0</v>
      </c>
      <c r="N27" s="148">
        <v>0</v>
      </c>
      <c r="O27" s="150">
        <v>0</v>
      </c>
      <c r="P27" s="359">
        <v>1</v>
      </c>
      <c r="Q27" s="360">
        <v>1</v>
      </c>
      <c r="R27" s="13">
        <f t="shared" si="3"/>
        <v>1</v>
      </c>
      <c r="S27" s="13">
        <f t="shared" si="3"/>
        <v>1</v>
      </c>
      <c r="T27" s="13">
        <f t="shared" si="4"/>
        <v>0</v>
      </c>
      <c r="U27" s="362" t="s">
        <v>1057</v>
      </c>
      <c r="V27" s="277">
        <f t="shared" si="5"/>
        <v>100</v>
      </c>
      <c r="W27" s="5">
        <f t="shared" si="6"/>
        <v>100</v>
      </c>
      <c r="X27" s="5">
        <f t="shared" si="7"/>
        <v>100</v>
      </c>
    </row>
    <row r="28" spans="1:24" s="1" customFormat="1" ht="36.75" customHeight="1" x14ac:dyDescent="0.2">
      <c r="A28" s="370" t="s">
        <v>24</v>
      </c>
      <c r="B28" s="371"/>
      <c r="C28" s="372"/>
      <c r="D28" s="18"/>
      <c r="E28" s="18">
        <f>SUM(E19:E27)</f>
        <v>100</v>
      </c>
      <c r="F28" s="19">
        <f>SEGUIMIENTO!D24</f>
        <v>12866600</v>
      </c>
      <c r="G28" s="19">
        <f>SEGUIMIENTO!E24</f>
        <v>12866600</v>
      </c>
      <c r="H28" s="18">
        <f t="shared" ref="H28:Q28" si="8">SUM(H19:H27)</f>
        <v>685102005.5200001</v>
      </c>
      <c r="I28" s="18">
        <f t="shared" si="8"/>
        <v>745057598.25999999</v>
      </c>
      <c r="J28" s="18">
        <f t="shared" si="8"/>
        <v>209488141.22106621</v>
      </c>
      <c r="K28" s="18">
        <f t="shared" si="8"/>
        <v>211657301.02000001</v>
      </c>
      <c r="L28" s="18">
        <f t="shared" si="8"/>
        <v>149917210.08663806</v>
      </c>
      <c r="M28" s="18">
        <f t="shared" si="8"/>
        <v>196191032.5</v>
      </c>
      <c r="N28" s="18">
        <f t="shared" si="8"/>
        <v>167469826.94097015</v>
      </c>
      <c r="O28" s="18">
        <f t="shared" si="8"/>
        <v>167997810.22000003</v>
      </c>
      <c r="P28" s="18">
        <f t="shared" si="8"/>
        <v>158226827.27132562</v>
      </c>
      <c r="Q28" s="18">
        <f t="shared" si="8"/>
        <v>169211454.52000001</v>
      </c>
      <c r="R28" s="14">
        <f t="shared" si="3"/>
        <v>685102005.51999998</v>
      </c>
      <c r="S28" s="14">
        <f t="shared" si="3"/>
        <v>745057598.25999999</v>
      </c>
      <c r="T28" s="14">
        <f t="shared" si="4"/>
        <v>59955592.74000001</v>
      </c>
      <c r="U28" s="5"/>
      <c r="V28" s="277">
        <f t="shared" si="5"/>
        <v>106.94232921060728</v>
      </c>
      <c r="W28" s="5">
        <f t="shared" si="6"/>
        <v>100</v>
      </c>
      <c r="X28" s="5">
        <f t="shared" si="7"/>
        <v>106.94232921060728</v>
      </c>
    </row>
    <row r="29" spans="1:24" s="6" customFormat="1" ht="14.25" customHeight="1" x14ac:dyDescent="0.2">
      <c r="F29" s="151"/>
      <c r="G29" s="91"/>
    </row>
    <row r="30" spans="1:24" s="6" customFormat="1" ht="14.25" customHeight="1" x14ac:dyDescent="0.2">
      <c r="B30" s="11" t="s">
        <v>25</v>
      </c>
      <c r="F30" s="151"/>
      <c r="G30" s="91"/>
      <c r="H30" s="6" t="s">
        <v>26</v>
      </c>
    </row>
    <row r="31" spans="1:24" x14ac:dyDescent="0.2">
      <c r="J31" s="94"/>
      <c r="K31" s="94"/>
      <c r="L31" s="94"/>
      <c r="M31" s="94"/>
      <c r="N31" s="94"/>
      <c r="O31" s="94"/>
      <c r="P31" s="94"/>
    </row>
    <row r="32" spans="1:24" x14ac:dyDescent="0.2">
      <c r="J32" s="94"/>
      <c r="K32" s="94"/>
      <c r="L32" s="94"/>
      <c r="M32" s="94"/>
      <c r="N32" s="94"/>
      <c r="O32" s="94"/>
      <c r="P32" s="94"/>
    </row>
    <row r="33" spans="1:22" x14ac:dyDescent="0.2">
      <c r="A33" s="6"/>
      <c r="B33" s="6"/>
      <c r="C33" s="6"/>
      <c r="D33" s="6"/>
      <c r="E33" s="6"/>
      <c r="F33" s="6"/>
      <c r="G33" s="6"/>
      <c r="H33" s="6"/>
      <c r="I33" s="6"/>
      <c r="J33" s="6"/>
      <c r="K33" s="6"/>
      <c r="L33" s="6"/>
      <c r="M33" s="6"/>
      <c r="N33" s="6"/>
      <c r="O33" s="6"/>
      <c r="P33" s="6"/>
      <c r="Q33" s="6"/>
      <c r="R33" s="50"/>
      <c r="S33" s="50"/>
      <c r="T33" s="395"/>
      <c r="U33" s="395"/>
      <c r="V33" s="6"/>
    </row>
    <row r="34" spans="1:22" x14ac:dyDescent="0.2">
      <c r="A34" s="388" t="s">
        <v>89</v>
      </c>
      <c r="B34" s="388"/>
      <c r="C34" s="388"/>
      <c r="D34" s="6"/>
      <c r="E34" s="6"/>
      <c r="F34" s="6"/>
      <c r="G34" s="6"/>
      <c r="H34" s="387" t="s">
        <v>283</v>
      </c>
      <c r="I34" s="387"/>
      <c r="J34" s="387"/>
      <c r="K34" s="387"/>
      <c r="L34" s="387"/>
      <c r="M34" s="387"/>
      <c r="N34" s="387"/>
      <c r="O34" s="387"/>
      <c r="P34" s="387"/>
      <c r="Q34" s="387"/>
      <c r="R34" s="387"/>
      <c r="S34" s="387"/>
      <c r="T34" s="387"/>
      <c r="U34" s="387"/>
      <c r="V34" s="387"/>
    </row>
    <row r="35" spans="1:22" x14ac:dyDescent="0.2">
      <c r="A35" s="387" t="s">
        <v>53</v>
      </c>
      <c r="B35" s="387"/>
      <c r="C35" s="387"/>
      <c r="D35" s="6"/>
      <c r="E35" s="6"/>
      <c r="F35" s="6"/>
      <c r="G35" s="6"/>
      <c r="H35" s="387" t="s">
        <v>113</v>
      </c>
      <c r="I35" s="387"/>
      <c r="J35" s="387"/>
      <c r="K35" s="387"/>
      <c r="L35" s="387"/>
      <c r="M35" s="387"/>
      <c r="N35" s="387"/>
      <c r="O35" s="387"/>
      <c r="P35" s="387"/>
      <c r="Q35" s="387"/>
      <c r="R35" s="387"/>
      <c r="S35" s="387"/>
      <c r="T35" s="387"/>
      <c r="U35" s="387"/>
      <c r="V35" s="387"/>
    </row>
    <row r="36" spans="1:22" x14ac:dyDescent="0.2">
      <c r="J36" s="94"/>
      <c r="K36" s="94"/>
      <c r="L36" s="94"/>
      <c r="M36" s="94"/>
      <c r="N36" s="94"/>
      <c r="O36" s="94"/>
      <c r="P36" s="94"/>
    </row>
    <row r="37" spans="1:22" x14ac:dyDescent="0.2">
      <c r="J37" s="94"/>
      <c r="K37" s="94"/>
      <c r="L37" s="94"/>
      <c r="M37" s="94"/>
      <c r="N37" s="94"/>
      <c r="O37" s="94"/>
      <c r="P37" s="94"/>
    </row>
    <row r="38" spans="1:22" x14ac:dyDescent="0.2">
      <c r="J38" s="94"/>
      <c r="K38" s="94"/>
      <c r="L38" s="94"/>
      <c r="M38" s="94"/>
      <c r="N38" s="94"/>
      <c r="O38" s="94"/>
      <c r="P38" s="94"/>
    </row>
    <row r="39" spans="1:22" x14ac:dyDescent="0.2">
      <c r="J39" s="94"/>
      <c r="K39" s="94"/>
      <c r="L39" s="94"/>
      <c r="M39" s="94"/>
      <c r="N39" s="94"/>
      <c r="O39" s="94"/>
      <c r="P39" s="94"/>
    </row>
    <row r="40" spans="1:22" x14ac:dyDescent="0.2">
      <c r="J40" s="94"/>
      <c r="K40" s="94"/>
      <c r="L40" s="94"/>
      <c r="M40" s="94"/>
      <c r="N40" s="94"/>
      <c r="O40" s="94"/>
      <c r="P40" s="94"/>
    </row>
    <row r="41" spans="1:22" x14ac:dyDescent="0.2">
      <c r="J41" s="94"/>
      <c r="K41" s="94"/>
      <c r="L41" s="94"/>
      <c r="M41" s="94"/>
      <c r="N41" s="94"/>
      <c r="O41" s="94"/>
      <c r="P41" s="94"/>
    </row>
    <row r="42" spans="1:22" x14ac:dyDescent="0.2">
      <c r="J42" s="94"/>
      <c r="K42" s="94"/>
      <c r="L42" s="94"/>
      <c r="M42" s="94"/>
      <c r="N42" s="94"/>
      <c r="O42" s="94"/>
      <c r="P42" s="94"/>
    </row>
    <row r="43" spans="1:22" x14ac:dyDescent="0.2">
      <c r="J43" s="94"/>
      <c r="K43" s="94"/>
      <c r="L43" s="94"/>
      <c r="M43" s="94"/>
      <c r="N43" s="94"/>
      <c r="O43" s="94"/>
      <c r="P43" s="94"/>
    </row>
    <row r="44" spans="1:22" x14ac:dyDescent="0.2">
      <c r="J44" s="94"/>
      <c r="K44" s="94"/>
      <c r="L44" s="94"/>
      <c r="M44" s="94"/>
      <c r="N44" s="94"/>
      <c r="O44" s="94"/>
      <c r="P44" s="94"/>
    </row>
    <row r="45" spans="1:22" x14ac:dyDescent="0.2">
      <c r="J45" s="94"/>
      <c r="K45" s="94"/>
      <c r="L45" s="94"/>
      <c r="M45" s="94"/>
      <c r="N45" s="94"/>
      <c r="O45" s="94"/>
      <c r="P45" s="94"/>
    </row>
    <row r="46" spans="1:22" x14ac:dyDescent="0.2">
      <c r="J46" s="94"/>
      <c r="K46" s="94"/>
      <c r="L46" s="94"/>
      <c r="M46" s="94"/>
      <c r="N46" s="94"/>
      <c r="O46" s="94"/>
      <c r="P46" s="94"/>
    </row>
    <row r="47" spans="1:22" x14ac:dyDescent="0.2">
      <c r="J47" s="94"/>
      <c r="K47" s="94"/>
      <c r="L47" s="94"/>
      <c r="M47" s="94"/>
      <c r="N47" s="94"/>
      <c r="O47" s="94"/>
      <c r="P47" s="94"/>
    </row>
    <row r="48" spans="1:22" x14ac:dyDescent="0.2">
      <c r="J48" s="94"/>
      <c r="K48" s="94"/>
      <c r="L48" s="94"/>
      <c r="M48" s="94"/>
      <c r="N48" s="94"/>
      <c r="O48" s="94"/>
      <c r="P48" s="94"/>
    </row>
    <row r="49" spans="10:16" x14ac:dyDescent="0.2">
      <c r="J49" s="94"/>
      <c r="K49" s="94"/>
      <c r="L49" s="94"/>
      <c r="M49" s="94"/>
      <c r="N49" s="94"/>
      <c r="O49" s="94"/>
      <c r="P49" s="94"/>
    </row>
    <row r="50" spans="10:16" x14ac:dyDescent="0.2">
      <c r="J50" s="94"/>
      <c r="K50" s="94"/>
      <c r="L50" s="94"/>
      <c r="M50" s="94"/>
      <c r="N50" s="94"/>
      <c r="O50" s="94"/>
      <c r="P50" s="94"/>
    </row>
    <row r="51" spans="10:16" x14ac:dyDescent="0.2">
      <c r="J51" s="94"/>
      <c r="K51" s="94"/>
      <c r="L51" s="94"/>
      <c r="M51" s="94"/>
      <c r="N51" s="94"/>
      <c r="O51" s="94"/>
      <c r="P51" s="94"/>
    </row>
    <row r="52" spans="10:16" x14ac:dyDescent="0.2">
      <c r="J52" s="94"/>
      <c r="K52" s="94"/>
      <c r="L52" s="94"/>
      <c r="M52" s="94"/>
      <c r="N52" s="94"/>
      <c r="O52" s="94"/>
      <c r="P52" s="94"/>
    </row>
    <row r="53" spans="10:16" x14ac:dyDescent="0.2">
      <c r="J53" s="94"/>
      <c r="K53" s="94"/>
      <c r="L53" s="94"/>
      <c r="M53" s="94"/>
      <c r="N53" s="94"/>
      <c r="O53" s="94"/>
      <c r="P53" s="94"/>
    </row>
    <row r="54" spans="10:16" x14ac:dyDescent="0.2">
      <c r="J54" s="94"/>
      <c r="K54" s="94"/>
      <c r="L54" s="94"/>
      <c r="M54" s="94"/>
      <c r="N54" s="94"/>
      <c r="O54" s="94"/>
      <c r="P54" s="94"/>
    </row>
    <row r="55" spans="10:16" x14ac:dyDescent="0.2">
      <c r="J55" s="94"/>
      <c r="K55" s="94"/>
      <c r="L55" s="94"/>
      <c r="M55" s="94"/>
      <c r="N55" s="94"/>
      <c r="O55" s="94"/>
      <c r="P55" s="94"/>
    </row>
    <row r="56" spans="10:16" x14ac:dyDescent="0.2">
      <c r="J56" s="94"/>
      <c r="K56" s="94"/>
      <c r="L56" s="94"/>
      <c r="M56" s="94"/>
      <c r="N56" s="94"/>
      <c r="O56" s="94"/>
      <c r="P56" s="94"/>
    </row>
    <row r="57" spans="10:16" x14ac:dyDescent="0.2">
      <c r="J57" s="94"/>
      <c r="K57" s="94"/>
      <c r="L57" s="94"/>
      <c r="M57" s="94"/>
      <c r="N57" s="94"/>
      <c r="O57" s="94"/>
      <c r="P57" s="94"/>
    </row>
    <row r="58" spans="10:16" x14ac:dyDescent="0.2">
      <c r="J58" s="94"/>
      <c r="K58" s="94"/>
      <c r="L58" s="94"/>
      <c r="M58" s="94"/>
      <c r="N58" s="94"/>
      <c r="O58" s="94"/>
      <c r="P58" s="94"/>
    </row>
    <row r="59" spans="10:16" x14ac:dyDescent="0.2">
      <c r="J59" s="94"/>
      <c r="K59" s="94"/>
      <c r="L59" s="94"/>
      <c r="M59" s="94"/>
      <c r="N59" s="94"/>
      <c r="O59" s="94"/>
      <c r="P59" s="94"/>
    </row>
    <row r="60" spans="10:16" x14ac:dyDescent="0.2">
      <c r="J60" s="94"/>
      <c r="K60" s="94"/>
      <c r="L60" s="94"/>
      <c r="M60" s="94"/>
      <c r="N60" s="94"/>
      <c r="O60" s="94"/>
      <c r="P60" s="94"/>
    </row>
    <row r="61" spans="10:16" x14ac:dyDescent="0.2">
      <c r="J61" s="94"/>
      <c r="K61" s="94"/>
      <c r="L61" s="94"/>
      <c r="M61" s="94"/>
      <c r="N61" s="94"/>
      <c r="O61" s="94"/>
      <c r="P61" s="94"/>
    </row>
    <row r="62" spans="10:16" x14ac:dyDescent="0.2">
      <c r="J62" s="94"/>
      <c r="K62" s="94"/>
      <c r="L62" s="94"/>
      <c r="M62" s="94"/>
      <c r="N62" s="94"/>
      <c r="O62" s="94"/>
      <c r="P62" s="94"/>
    </row>
    <row r="63" spans="10:16" x14ac:dyDescent="0.2">
      <c r="J63" s="94"/>
      <c r="K63" s="94"/>
      <c r="L63" s="94"/>
      <c r="M63" s="94"/>
      <c r="N63" s="94"/>
      <c r="O63" s="94"/>
      <c r="P63" s="94"/>
    </row>
    <row r="64" spans="10:16" x14ac:dyDescent="0.2">
      <c r="J64" s="94"/>
      <c r="K64" s="94"/>
      <c r="L64" s="94"/>
      <c r="M64" s="94"/>
      <c r="N64" s="94"/>
      <c r="O64" s="94"/>
      <c r="P64" s="94"/>
    </row>
    <row r="65" spans="10:16" x14ac:dyDescent="0.2">
      <c r="J65" s="94"/>
      <c r="K65" s="94"/>
      <c r="L65" s="94"/>
      <c r="M65" s="94"/>
      <c r="N65" s="94"/>
      <c r="O65" s="94"/>
      <c r="P65" s="94"/>
    </row>
  </sheetData>
  <mergeCells count="36">
    <mergeCell ref="A1:X1"/>
    <mergeCell ref="A2:X2"/>
    <mergeCell ref="A3:X3"/>
    <mergeCell ref="A4:X4"/>
    <mergeCell ref="A5:X5"/>
    <mergeCell ref="A6:X6"/>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19:C19"/>
    <mergeCell ref="B20:C20"/>
    <mergeCell ref="B21:C21"/>
    <mergeCell ref="B22:C22"/>
    <mergeCell ref="B23:C23"/>
    <mergeCell ref="B24:C24"/>
    <mergeCell ref="B25:C25"/>
    <mergeCell ref="A35:C35"/>
    <mergeCell ref="H35:V35"/>
    <mergeCell ref="B26:C26"/>
    <mergeCell ref="B27:C27"/>
    <mergeCell ref="A28:C28"/>
    <mergeCell ref="T33:U33"/>
    <mergeCell ref="A34:C34"/>
    <mergeCell ref="H34:V3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C24" workbookViewId="0">
      <selection activeCell="V25" sqref="V25"/>
    </sheetView>
  </sheetViews>
  <sheetFormatPr baseColWidth="10" defaultRowHeight="12.75" x14ac:dyDescent="0.2"/>
  <cols>
    <col min="1" max="1" width="12.42578125" style="36" customWidth="1"/>
    <col min="2" max="2" width="6.28515625" style="36" customWidth="1"/>
    <col min="3" max="3" width="40.7109375" style="36" customWidth="1"/>
    <col min="4" max="4" width="11.42578125" style="36"/>
    <col min="5" max="5" width="10.42578125" style="36" customWidth="1"/>
    <col min="6" max="6" width="14.28515625" style="36" customWidth="1"/>
    <col min="7" max="7" width="13.5703125" style="36" customWidth="1"/>
    <col min="8" max="15" width="9.28515625" style="36" hidden="1" customWidth="1"/>
    <col min="16" max="20" width="9.28515625" style="36" customWidth="1"/>
    <col min="21" max="21" width="23.28515625" style="36" customWidth="1"/>
    <col min="22" max="23" width="7.28515625" style="36" bestFit="1" customWidth="1"/>
    <col min="24" max="24" width="8.570312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40</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152</v>
      </c>
      <c r="C8" s="145" t="s">
        <v>459</v>
      </c>
      <c r="D8" s="146"/>
      <c r="E8" s="1"/>
      <c r="F8" s="1"/>
      <c r="G8" s="1"/>
      <c r="H8" s="1"/>
      <c r="I8" s="1"/>
      <c r="J8" s="1"/>
      <c r="K8" s="1"/>
      <c r="L8" s="1"/>
      <c r="M8" s="1"/>
      <c r="N8" s="1"/>
      <c r="O8" s="1"/>
      <c r="P8" s="1"/>
      <c r="Q8" s="1"/>
    </row>
    <row r="9" spans="1:24" x14ac:dyDescent="0.2">
      <c r="A9" s="143" t="s">
        <v>0</v>
      </c>
      <c r="B9" s="144">
        <v>5</v>
      </c>
      <c r="C9" s="145" t="s">
        <v>460</v>
      </c>
      <c r="D9" s="146"/>
      <c r="E9" s="1"/>
      <c r="F9" s="1"/>
      <c r="G9" s="1"/>
      <c r="H9" s="1"/>
      <c r="I9" s="1"/>
      <c r="J9" s="1"/>
      <c r="K9" s="1"/>
      <c r="L9" s="6"/>
      <c r="M9" s="6"/>
      <c r="N9" s="6"/>
      <c r="O9" s="6"/>
      <c r="P9" s="6"/>
      <c r="Q9" s="6"/>
    </row>
    <row r="10" spans="1:24" x14ac:dyDescent="0.2">
      <c r="A10" s="143" t="s">
        <v>461</v>
      </c>
      <c r="B10" s="144">
        <v>4</v>
      </c>
      <c r="C10" s="145" t="s">
        <v>477</v>
      </c>
      <c r="D10" s="146"/>
      <c r="E10" s="1"/>
      <c r="F10" s="1"/>
      <c r="G10" s="1"/>
      <c r="H10" s="1"/>
      <c r="I10" s="1"/>
      <c r="J10" s="1"/>
      <c r="K10" s="1"/>
      <c r="L10" s="6"/>
      <c r="M10" s="6"/>
      <c r="N10" s="6"/>
      <c r="O10" s="6"/>
      <c r="P10" s="6"/>
      <c r="Q10" s="6"/>
    </row>
    <row r="11" spans="1:24" x14ac:dyDescent="0.2">
      <c r="A11" s="143" t="s">
        <v>6</v>
      </c>
      <c r="B11" s="147">
        <v>38</v>
      </c>
      <c r="C11" s="145" t="s">
        <v>478</v>
      </c>
      <c r="D11" s="146"/>
      <c r="E11" s="1"/>
      <c r="F11" s="1"/>
      <c r="G11" s="1"/>
      <c r="H11" s="1"/>
      <c r="I11" s="1"/>
      <c r="J11" s="1"/>
      <c r="K11" s="1"/>
      <c r="L11" s="6"/>
      <c r="M11" s="6"/>
      <c r="N11" s="6"/>
      <c r="O11" s="6"/>
      <c r="P11" s="6"/>
      <c r="Q11" s="6"/>
    </row>
    <row r="12" spans="1:24" x14ac:dyDescent="0.2">
      <c r="A12" s="143" t="s">
        <v>447</v>
      </c>
      <c r="B12" s="144">
        <v>8</v>
      </c>
      <c r="C12" s="145" t="s">
        <v>479</v>
      </c>
      <c r="D12" s="146"/>
      <c r="E12" s="1"/>
      <c r="F12" s="1"/>
      <c r="G12" s="1"/>
      <c r="H12" s="1"/>
      <c r="I12" s="1"/>
      <c r="J12" s="1"/>
      <c r="K12" s="1"/>
      <c r="L12" s="6"/>
      <c r="M12" s="6"/>
      <c r="N12" s="6"/>
      <c r="O12" s="6"/>
      <c r="P12" s="6"/>
      <c r="Q12" s="6"/>
      <c r="U12" s="46"/>
      <c r="W12" s="397"/>
      <c r="X12" s="397"/>
    </row>
    <row r="13" spans="1:24" x14ac:dyDescent="0.2">
      <c r="A13" s="369" t="s">
        <v>3</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row>
    <row r="14" spans="1:24" ht="38.25" customHeight="1" x14ac:dyDescent="0.2">
      <c r="A14" s="383" t="s">
        <v>480</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row>
    <row r="15" spans="1:24" ht="12.75" customHeight="1" x14ac:dyDescent="0.2">
      <c r="A15" s="380" t="s">
        <v>4</v>
      </c>
      <c r="B15" s="381"/>
      <c r="C15" s="382"/>
      <c r="D15" s="373" t="s">
        <v>7</v>
      </c>
      <c r="E15" s="373" t="s">
        <v>17</v>
      </c>
      <c r="F15" s="375" t="s">
        <v>18</v>
      </c>
      <c r="G15" s="376"/>
      <c r="H15" s="375" t="s">
        <v>19</v>
      </c>
      <c r="I15" s="376"/>
      <c r="J15" s="380" t="s">
        <v>13</v>
      </c>
      <c r="K15" s="382"/>
      <c r="L15" s="380" t="s">
        <v>9</v>
      </c>
      <c r="M15" s="382"/>
      <c r="N15" s="380" t="s">
        <v>12</v>
      </c>
      <c r="O15" s="382"/>
      <c r="P15" s="380" t="s">
        <v>14</v>
      </c>
      <c r="Q15" s="382"/>
      <c r="R15" s="386" t="s">
        <v>27</v>
      </c>
      <c r="S15" s="386"/>
      <c r="T15" s="386"/>
      <c r="U15" s="394" t="s">
        <v>28</v>
      </c>
      <c r="V15" s="375" t="s">
        <v>30</v>
      </c>
      <c r="W15" s="379"/>
      <c r="X15" s="376"/>
    </row>
    <row r="16" spans="1:24" ht="24" x14ac:dyDescent="0.2">
      <c r="A16" s="2" t="s">
        <v>16</v>
      </c>
      <c r="B16" s="386" t="s">
        <v>5</v>
      </c>
      <c r="C16" s="386"/>
      <c r="D16" s="374"/>
      <c r="E16" s="374"/>
      <c r="F16" s="8" t="s">
        <v>20</v>
      </c>
      <c r="G16" s="8" t="s">
        <v>21</v>
      </c>
      <c r="H16" s="8" t="s">
        <v>22</v>
      </c>
      <c r="I16" s="8" t="s">
        <v>23</v>
      </c>
      <c r="J16" s="3" t="s">
        <v>10</v>
      </c>
      <c r="K16" s="3" t="s">
        <v>11</v>
      </c>
      <c r="L16" s="3" t="s">
        <v>10</v>
      </c>
      <c r="M16" s="3" t="s">
        <v>11</v>
      </c>
      <c r="N16" s="3" t="s">
        <v>10</v>
      </c>
      <c r="O16" s="3" t="s">
        <v>11</v>
      </c>
      <c r="P16" s="3" t="s">
        <v>10</v>
      </c>
      <c r="Q16" s="3" t="s">
        <v>11</v>
      </c>
      <c r="R16" s="3" t="s">
        <v>10</v>
      </c>
      <c r="S16" s="3" t="s">
        <v>11</v>
      </c>
      <c r="T16" s="3" t="s">
        <v>29</v>
      </c>
      <c r="U16" s="394"/>
      <c r="V16" s="8" t="s">
        <v>31</v>
      </c>
      <c r="W16" s="8" t="s">
        <v>32</v>
      </c>
      <c r="X16" s="8" t="s">
        <v>33</v>
      </c>
    </row>
    <row r="17" spans="1:24" ht="60.75" customHeight="1" x14ac:dyDescent="0.2">
      <c r="A17" s="9">
        <v>1</v>
      </c>
      <c r="B17" s="377" t="s">
        <v>481</v>
      </c>
      <c r="C17" s="378"/>
      <c r="D17" s="18" t="s">
        <v>68</v>
      </c>
      <c r="E17" s="18">
        <v>7.5</v>
      </c>
      <c r="F17" s="47">
        <f t="shared" ref="F17:F28" si="0">$F$29*E17/100</f>
        <v>4224161.1749999998</v>
      </c>
      <c r="G17" s="47">
        <f>$G$29*E17/100</f>
        <v>4217481.75</v>
      </c>
      <c r="H17" s="4">
        <f t="shared" ref="H17:I28" si="1">J17+L17+N17+P17</f>
        <v>17</v>
      </c>
      <c r="I17" s="4">
        <f t="shared" si="1"/>
        <v>17</v>
      </c>
      <c r="J17" s="9">
        <v>4</v>
      </c>
      <c r="K17" s="5">
        <v>4</v>
      </c>
      <c r="L17" s="9">
        <v>5</v>
      </c>
      <c r="M17" s="5">
        <v>5</v>
      </c>
      <c r="N17" s="9">
        <v>4</v>
      </c>
      <c r="O17" s="5">
        <v>4</v>
      </c>
      <c r="P17" s="328">
        <v>4</v>
      </c>
      <c r="Q17" s="329">
        <v>4</v>
      </c>
      <c r="R17" s="13">
        <f t="shared" ref="R17:S29" si="2">J17+L17+N17+P17</f>
        <v>17</v>
      </c>
      <c r="S17" s="13">
        <f t="shared" si="2"/>
        <v>17</v>
      </c>
      <c r="T17" s="13">
        <f>S17-R17</f>
        <v>0</v>
      </c>
      <c r="U17" s="7"/>
      <c r="V17" s="5">
        <f>Q17/P17*100</f>
        <v>100</v>
      </c>
      <c r="W17" s="5">
        <f>G17/F17*100</f>
        <v>99.841875706837826</v>
      </c>
      <c r="X17" s="5">
        <f>V17/W17*100</f>
        <v>100.15837472207201</v>
      </c>
    </row>
    <row r="18" spans="1:24" ht="34.5" customHeight="1" x14ac:dyDescent="0.2">
      <c r="A18" s="9">
        <v>2</v>
      </c>
      <c r="B18" s="377" t="s">
        <v>482</v>
      </c>
      <c r="C18" s="378"/>
      <c r="D18" s="18" t="s">
        <v>44</v>
      </c>
      <c r="E18" s="18">
        <v>10</v>
      </c>
      <c r="F18" s="47">
        <f t="shared" si="0"/>
        <v>5632214.9000000004</v>
      </c>
      <c r="G18" s="47">
        <f t="shared" ref="G18:G28" si="3">$G$29*E18/100</f>
        <v>5623309</v>
      </c>
      <c r="H18" s="4">
        <f t="shared" si="1"/>
        <v>248</v>
      </c>
      <c r="I18" s="4">
        <f t="shared" si="1"/>
        <v>248</v>
      </c>
      <c r="J18" s="9">
        <v>61</v>
      </c>
      <c r="K18" s="5">
        <v>61</v>
      </c>
      <c r="L18" s="9">
        <v>61</v>
      </c>
      <c r="M18" s="5">
        <v>61</v>
      </c>
      <c r="N18" s="9">
        <v>62</v>
      </c>
      <c r="O18" s="5">
        <v>62</v>
      </c>
      <c r="P18" s="328">
        <v>64</v>
      </c>
      <c r="Q18" s="329">
        <v>64</v>
      </c>
      <c r="R18" s="13">
        <f t="shared" si="2"/>
        <v>248</v>
      </c>
      <c r="S18" s="13">
        <f t="shared" si="2"/>
        <v>248</v>
      </c>
      <c r="T18" s="13">
        <f t="shared" ref="T18:T29" si="4">S18-R18</f>
        <v>0</v>
      </c>
      <c r="U18" s="7"/>
      <c r="V18" s="277">
        <f t="shared" ref="V18:V29" si="5">Q18/P18*100</f>
        <v>100</v>
      </c>
      <c r="W18" s="5">
        <f t="shared" ref="W18:W29" si="6">G18/F18*100</f>
        <v>99.841875706837811</v>
      </c>
      <c r="X18" s="5">
        <f t="shared" ref="X18:X29" si="7">V18/W18*100</f>
        <v>100.15837472207201</v>
      </c>
    </row>
    <row r="19" spans="1:24" ht="42.75" customHeight="1" x14ac:dyDescent="0.2">
      <c r="A19" s="9">
        <v>3</v>
      </c>
      <c r="B19" s="377" t="s">
        <v>483</v>
      </c>
      <c r="C19" s="378"/>
      <c r="D19" s="18" t="s">
        <v>68</v>
      </c>
      <c r="E19" s="18">
        <v>5</v>
      </c>
      <c r="F19" s="47">
        <f t="shared" si="0"/>
        <v>2816107.45</v>
      </c>
      <c r="G19" s="47">
        <f t="shared" si="3"/>
        <v>2811654.5</v>
      </c>
      <c r="H19" s="4">
        <f t="shared" si="1"/>
        <v>12</v>
      </c>
      <c r="I19" s="4">
        <f t="shared" si="1"/>
        <v>12</v>
      </c>
      <c r="J19" s="9">
        <v>3</v>
      </c>
      <c r="K19" s="5">
        <v>3</v>
      </c>
      <c r="L19" s="9">
        <v>3</v>
      </c>
      <c r="M19" s="5">
        <v>3</v>
      </c>
      <c r="N19" s="9">
        <v>3</v>
      </c>
      <c r="O19" s="5">
        <v>3</v>
      </c>
      <c r="P19" s="328">
        <v>3</v>
      </c>
      <c r="Q19" s="329">
        <v>3</v>
      </c>
      <c r="R19" s="13">
        <f t="shared" si="2"/>
        <v>12</v>
      </c>
      <c r="S19" s="13">
        <f t="shared" si="2"/>
        <v>12</v>
      </c>
      <c r="T19" s="13">
        <f t="shared" si="4"/>
        <v>0</v>
      </c>
      <c r="U19" s="7"/>
      <c r="V19" s="277">
        <f t="shared" si="5"/>
        <v>100</v>
      </c>
      <c r="W19" s="5">
        <f t="shared" si="6"/>
        <v>99.841875706837811</v>
      </c>
      <c r="X19" s="5">
        <f t="shared" si="7"/>
        <v>100.15837472207201</v>
      </c>
    </row>
    <row r="20" spans="1:24" ht="35.25" customHeight="1" x14ac:dyDescent="0.2">
      <c r="A20" s="9">
        <v>4</v>
      </c>
      <c r="B20" s="377" t="s">
        <v>484</v>
      </c>
      <c r="C20" s="378"/>
      <c r="D20" s="18" t="s">
        <v>68</v>
      </c>
      <c r="E20" s="18">
        <v>5</v>
      </c>
      <c r="F20" s="47">
        <f t="shared" si="0"/>
        <v>2816107.45</v>
      </c>
      <c r="G20" s="47">
        <f t="shared" si="3"/>
        <v>2811654.5</v>
      </c>
      <c r="H20" s="4">
        <f t="shared" si="1"/>
        <v>12</v>
      </c>
      <c r="I20" s="4">
        <f t="shared" si="1"/>
        <v>12</v>
      </c>
      <c r="J20" s="9">
        <v>3</v>
      </c>
      <c r="K20" s="5">
        <v>3</v>
      </c>
      <c r="L20" s="9">
        <v>3</v>
      </c>
      <c r="M20" s="5">
        <v>3</v>
      </c>
      <c r="N20" s="9">
        <v>3</v>
      </c>
      <c r="O20" s="5">
        <v>3</v>
      </c>
      <c r="P20" s="328">
        <v>3</v>
      </c>
      <c r="Q20" s="329">
        <v>3</v>
      </c>
      <c r="R20" s="13">
        <f t="shared" si="2"/>
        <v>12</v>
      </c>
      <c r="S20" s="13">
        <f t="shared" si="2"/>
        <v>12</v>
      </c>
      <c r="T20" s="13">
        <f t="shared" si="4"/>
        <v>0</v>
      </c>
      <c r="U20" s="7"/>
      <c r="V20" s="277">
        <f t="shared" si="5"/>
        <v>100</v>
      </c>
      <c r="W20" s="5">
        <f t="shared" si="6"/>
        <v>99.841875706837811</v>
      </c>
      <c r="X20" s="5">
        <f t="shared" si="7"/>
        <v>100.15837472207201</v>
      </c>
    </row>
    <row r="21" spans="1:24" ht="30" customHeight="1" x14ac:dyDescent="0.2">
      <c r="A21" s="9">
        <v>5</v>
      </c>
      <c r="B21" s="377" t="s">
        <v>485</v>
      </c>
      <c r="C21" s="378"/>
      <c r="D21" s="18" t="s">
        <v>486</v>
      </c>
      <c r="E21" s="18">
        <v>10</v>
      </c>
      <c r="F21" s="47">
        <f t="shared" si="0"/>
        <v>5632214.9000000004</v>
      </c>
      <c r="G21" s="47">
        <f t="shared" si="3"/>
        <v>5623309</v>
      </c>
      <c r="H21" s="4">
        <f t="shared" si="1"/>
        <v>75</v>
      </c>
      <c r="I21" s="4">
        <f t="shared" si="1"/>
        <v>75</v>
      </c>
      <c r="J21" s="9">
        <v>18</v>
      </c>
      <c r="K21" s="5">
        <v>18</v>
      </c>
      <c r="L21" s="9">
        <v>18</v>
      </c>
      <c r="M21" s="5">
        <v>18</v>
      </c>
      <c r="N21" s="9">
        <v>19</v>
      </c>
      <c r="O21" s="5">
        <v>19</v>
      </c>
      <c r="P21" s="328">
        <v>20</v>
      </c>
      <c r="Q21" s="329">
        <v>20</v>
      </c>
      <c r="R21" s="13">
        <f t="shared" si="2"/>
        <v>75</v>
      </c>
      <c r="S21" s="13">
        <f t="shared" si="2"/>
        <v>75</v>
      </c>
      <c r="T21" s="13">
        <f t="shared" si="4"/>
        <v>0</v>
      </c>
      <c r="U21" s="7"/>
      <c r="V21" s="277">
        <f t="shared" si="5"/>
        <v>100</v>
      </c>
      <c r="W21" s="5">
        <f t="shared" si="6"/>
        <v>99.841875706837811</v>
      </c>
      <c r="X21" s="5">
        <f t="shared" si="7"/>
        <v>100.15837472207201</v>
      </c>
    </row>
    <row r="22" spans="1:24" ht="38.25" customHeight="1" x14ac:dyDescent="0.2">
      <c r="A22" s="9">
        <v>6</v>
      </c>
      <c r="B22" s="377" t="s">
        <v>487</v>
      </c>
      <c r="C22" s="378"/>
      <c r="D22" s="18" t="s">
        <v>44</v>
      </c>
      <c r="E22" s="18">
        <v>7.5</v>
      </c>
      <c r="F22" s="47">
        <f t="shared" si="0"/>
        <v>4224161.1749999998</v>
      </c>
      <c r="G22" s="47">
        <f t="shared" si="3"/>
        <v>4217481.75</v>
      </c>
      <c r="H22" s="4">
        <f t="shared" si="1"/>
        <v>12</v>
      </c>
      <c r="I22" s="4">
        <f t="shared" si="1"/>
        <v>12</v>
      </c>
      <c r="J22" s="9">
        <v>3</v>
      </c>
      <c r="K22" s="5">
        <v>3</v>
      </c>
      <c r="L22" s="9">
        <v>3</v>
      </c>
      <c r="M22" s="5">
        <v>3</v>
      </c>
      <c r="N22" s="9">
        <v>3</v>
      </c>
      <c r="O22" s="5">
        <v>3</v>
      </c>
      <c r="P22" s="328">
        <v>3</v>
      </c>
      <c r="Q22" s="329">
        <v>3</v>
      </c>
      <c r="R22" s="13">
        <f t="shared" si="2"/>
        <v>12</v>
      </c>
      <c r="S22" s="13">
        <f t="shared" si="2"/>
        <v>12</v>
      </c>
      <c r="T22" s="13">
        <f t="shared" si="4"/>
        <v>0</v>
      </c>
      <c r="U22" s="7"/>
      <c r="V22" s="277">
        <f t="shared" si="5"/>
        <v>100</v>
      </c>
      <c r="W22" s="5">
        <f t="shared" si="6"/>
        <v>99.841875706837826</v>
      </c>
      <c r="X22" s="5">
        <f t="shared" si="7"/>
        <v>100.15837472207201</v>
      </c>
    </row>
    <row r="23" spans="1:24" ht="30" customHeight="1" x14ac:dyDescent="0.2">
      <c r="A23" s="9">
        <v>7</v>
      </c>
      <c r="B23" s="377" t="s">
        <v>488</v>
      </c>
      <c r="C23" s="378"/>
      <c r="D23" s="18" t="s">
        <v>68</v>
      </c>
      <c r="E23" s="18">
        <v>10</v>
      </c>
      <c r="F23" s="47">
        <f t="shared" si="0"/>
        <v>5632214.9000000004</v>
      </c>
      <c r="G23" s="47">
        <f t="shared" si="3"/>
        <v>5623309</v>
      </c>
      <c r="H23" s="4">
        <f t="shared" si="1"/>
        <v>12</v>
      </c>
      <c r="I23" s="4">
        <f t="shared" si="1"/>
        <v>12</v>
      </c>
      <c r="J23" s="9">
        <v>3</v>
      </c>
      <c r="K23" s="5">
        <v>3</v>
      </c>
      <c r="L23" s="9">
        <v>3</v>
      </c>
      <c r="M23" s="5">
        <v>3</v>
      </c>
      <c r="N23" s="9">
        <v>3</v>
      </c>
      <c r="O23" s="5">
        <v>3</v>
      </c>
      <c r="P23" s="328">
        <v>3</v>
      </c>
      <c r="Q23" s="329">
        <v>3</v>
      </c>
      <c r="R23" s="13">
        <f t="shared" si="2"/>
        <v>12</v>
      </c>
      <c r="S23" s="13">
        <f t="shared" si="2"/>
        <v>12</v>
      </c>
      <c r="T23" s="13">
        <f t="shared" si="4"/>
        <v>0</v>
      </c>
      <c r="U23" s="7"/>
      <c r="V23" s="277">
        <f t="shared" si="5"/>
        <v>100</v>
      </c>
      <c r="W23" s="5">
        <f t="shared" si="6"/>
        <v>99.841875706837811</v>
      </c>
      <c r="X23" s="5">
        <f t="shared" si="7"/>
        <v>100.15837472207201</v>
      </c>
    </row>
    <row r="24" spans="1:24" ht="37.5" customHeight="1" x14ac:dyDescent="0.2">
      <c r="A24" s="9">
        <v>8</v>
      </c>
      <c r="B24" s="377" t="s">
        <v>489</v>
      </c>
      <c r="C24" s="378"/>
      <c r="D24" s="18" t="s">
        <v>68</v>
      </c>
      <c r="E24" s="18">
        <v>7.5</v>
      </c>
      <c r="F24" s="47">
        <f t="shared" si="0"/>
        <v>4224161.1749999998</v>
      </c>
      <c r="G24" s="47">
        <f t="shared" si="3"/>
        <v>4217481.75</v>
      </c>
      <c r="H24" s="4">
        <f t="shared" si="1"/>
        <v>12</v>
      </c>
      <c r="I24" s="4">
        <f t="shared" si="1"/>
        <v>12</v>
      </c>
      <c r="J24" s="9">
        <v>3</v>
      </c>
      <c r="K24" s="5">
        <v>3</v>
      </c>
      <c r="L24" s="9">
        <v>3</v>
      </c>
      <c r="M24" s="5">
        <v>3</v>
      </c>
      <c r="N24" s="9">
        <v>3</v>
      </c>
      <c r="O24" s="5">
        <v>3</v>
      </c>
      <c r="P24" s="328">
        <v>3</v>
      </c>
      <c r="Q24" s="329">
        <v>3</v>
      </c>
      <c r="R24" s="13">
        <f t="shared" si="2"/>
        <v>12</v>
      </c>
      <c r="S24" s="13">
        <f t="shared" si="2"/>
        <v>12</v>
      </c>
      <c r="T24" s="13">
        <f t="shared" si="4"/>
        <v>0</v>
      </c>
      <c r="U24" s="7"/>
      <c r="V24" s="277">
        <f t="shared" si="5"/>
        <v>100</v>
      </c>
      <c r="W24" s="5">
        <f t="shared" si="6"/>
        <v>99.841875706837826</v>
      </c>
      <c r="X24" s="5">
        <f t="shared" si="7"/>
        <v>100.15837472207201</v>
      </c>
    </row>
    <row r="25" spans="1:24" ht="45.75" customHeight="1" x14ac:dyDescent="0.2">
      <c r="A25" s="9">
        <v>9</v>
      </c>
      <c r="B25" s="377" t="s">
        <v>490</v>
      </c>
      <c r="C25" s="378"/>
      <c r="D25" s="18" t="s">
        <v>68</v>
      </c>
      <c r="E25" s="18">
        <v>7.5</v>
      </c>
      <c r="F25" s="47">
        <f t="shared" si="0"/>
        <v>4224161.1749999998</v>
      </c>
      <c r="G25" s="47">
        <f t="shared" si="3"/>
        <v>4217481.75</v>
      </c>
      <c r="H25" s="4">
        <f t="shared" si="1"/>
        <v>12</v>
      </c>
      <c r="I25" s="4">
        <f t="shared" si="1"/>
        <v>12</v>
      </c>
      <c r="J25" s="9">
        <v>3</v>
      </c>
      <c r="K25" s="5">
        <v>3</v>
      </c>
      <c r="L25" s="9">
        <v>3</v>
      </c>
      <c r="M25" s="5">
        <v>3</v>
      </c>
      <c r="N25" s="9">
        <v>3</v>
      </c>
      <c r="O25" s="5">
        <v>3</v>
      </c>
      <c r="P25" s="328">
        <v>3</v>
      </c>
      <c r="Q25" s="329">
        <v>3</v>
      </c>
      <c r="R25" s="13">
        <f t="shared" si="2"/>
        <v>12</v>
      </c>
      <c r="S25" s="13">
        <f t="shared" si="2"/>
        <v>12</v>
      </c>
      <c r="T25" s="13">
        <f t="shared" si="4"/>
        <v>0</v>
      </c>
      <c r="U25" s="38"/>
      <c r="V25" s="277">
        <f t="shared" si="5"/>
        <v>100</v>
      </c>
      <c r="W25" s="5">
        <f t="shared" si="6"/>
        <v>99.841875706837826</v>
      </c>
      <c r="X25" s="5">
        <f t="shared" si="7"/>
        <v>100.15837472207201</v>
      </c>
    </row>
    <row r="26" spans="1:24" ht="55.5" customHeight="1" x14ac:dyDescent="0.2">
      <c r="A26" s="9">
        <v>10</v>
      </c>
      <c r="B26" s="377" t="s">
        <v>491</v>
      </c>
      <c r="C26" s="378"/>
      <c r="D26" s="18" t="s">
        <v>492</v>
      </c>
      <c r="E26" s="18">
        <v>10</v>
      </c>
      <c r="F26" s="47">
        <f t="shared" si="0"/>
        <v>5632214.9000000004</v>
      </c>
      <c r="G26" s="47">
        <f t="shared" si="3"/>
        <v>5623309</v>
      </c>
      <c r="H26" s="4">
        <f t="shared" si="1"/>
        <v>4</v>
      </c>
      <c r="I26" s="4">
        <f t="shared" si="1"/>
        <v>4</v>
      </c>
      <c r="J26" s="9">
        <v>1</v>
      </c>
      <c r="K26" s="5">
        <v>1</v>
      </c>
      <c r="L26" s="9">
        <v>1</v>
      </c>
      <c r="M26" s="5">
        <v>1</v>
      </c>
      <c r="N26" s="9">
        <v>1</v>
      </c>
      <c r="O26" s="5">
        <v>1</v>
      </c>
      <c r="P26" s="328">
        <v>1</v>
      </c>
      <c r="Q26" s="329">
        <v>1</v>
      </c>
      <c r="R26" s="13">
        <f t="shared" si="2"/>
        <v>4</v>
      </c>
      <c r="S26" s="13">
        <f t="shared" si="2"/>
        <v>4</v>
      </c>
      <c r="T26" s="13">
        <f t="shared" si="4"/>
        <v>0</v>
      </c>
      <c r="U26" s="38"/>
      <c r="V26" s="277">
        <f t="shared" si="5"/>
        <v>100</v>
      </c>
      <c r="W26" s="5">
        <f t="shared" si="6"/>
        <v>99.841875706837811</v>
      </c>
      <c r="X26" s="5">
        <f t="shared" si="7"/>
        <v>100.15837472207201</v>
      </c>
    </row>
    <row r="27" spans="1:24" ht="38.25" customHeight="1" x14ac:dyDescent="0.2">
      <c r="A27" s="9">
        <v>11</v>
      </c>
      <c r="B27" s="377" t="s">
        <v>493</v>
      </c>
      <c r="C27" s="378"/>
      <c r="D27" s="18" t="s">
        <v>68</v>
      </c>
      <c r="E27" s="18">
        <v>10</v>
      </c>
      <c r="F27" s="47">
        <f t="shared" si="0"/>
        <v>5632214.9000000004</v>
      </c>
      <c r="G27" s="47">
        <f t="shared" si="3"/>
        <v>5623309</v>
      </c>
      <c r="H27" s="4">
        <f t="shared" si="1"/>
        <v>1</v>
      </c>
      <c r="I27" s="4">
        <f t="shared" si="1"/>
        <v>1</v>
      </c>
      <c r="J27" s="9">
        <v>0</v>
      </c>
      <c r="K27" s="5">
        <v>0</v>
      </c>
      <c r="L27" s="9">
        <v>1</v>
      </c>
      <c r="M27" s="5">
        <v>1</v>
      </c>
      <c r="N27" s="9">
        <v>0</v>
      </c>
      <c r="O27" s="5">
        <v>0</v>
      </c>
      <c r="P27" s="328">
        <v>0</v>
      </c>
      <c r="Q27" s="329">
        <v>0</v>
      </c>
      <c r="R27" s="13">
        <f t="shared" si="2"/>
        <v>1</v>
      </c>
      <c r="S27" s="13">
        <f t="shared" si="2"/>
        <v>1</v>
      </c>
      <c r="T27" s="13">
        <f t="shared" si="4"/>
        <v>0</v>
      </c>
      <c r="U27" s="152"/>
      <c r="V27" s="277"/>
      <c r="W27" s="5">
        <f t="shared" si="6"/>
        <v>99.841875706837811</v>
      </c>
      <c r="X27" s="5">
        <f t="shared" si="7"/>
        <v>0</v>
      </c>
    </row>
    <row r="28" spans="1:24" ht="47.25" customHeight="1" x14ac:dyDescent="0.2">
      <c r="A28" s="9">
        <v>12</v>
      </c>
      <c r="B28" s="377" t="s">
        <v>494</v>
      </c>
      <c r="C28" s="378"/>
      <c r="D28" s="18" t="s">
        <v>68</v>
      </c>
      <c r="E28" s="18">
        <v>10</v>
      </c>
      <c r="F28" s="47">
        <f t="shared" si="0"/>
        <v>5632214.9000000004</v>
      </c>
      <c r="G28" s="47">
        <f t="shared" si="3"/>
        <v>5623309</v>
      </c>
      <c r="H28" s="4">
        <f t="shared" si="1"/>
        <v>1</v>
      </c>
      <c r="I28" s="4">
        <f t="shared" si="1"/>
        <v>1</v>
      </c>
      <c r="J28" s="9">
        <v>0</v>
      </c>
      <c r="K28" s="5">
        <v>0</v>
      </c>
      <c r="L28" s="9">
        <v>0</v>
      </c>
      <c r="M28" s="5">
        <v>0</v>
      </c>
      <c r="N28" s="9">
        <v>0</v>
      </c>
      <c r="O28" s="5">
        <v>0</v>
      </c>
      <c r="P28" s="328">
        <v>1</v>
      </c>
      <c r="Q28" s="329">
        <v>1</v>
      </c>
      <c r="R28" s="13">
        <f t="shared" si="2"/>
        <v>1</v>
      </c>
      <c r="S28" s="13">
        <f t="shared" si="2"/>
        <v>1</v>
      </c>
      <c r="T28" s="13">
        <f t="shared" si="4"/>
        <v>0</v>
      </c>
      <c r="U28" s="152"/>
      <c r="V28" s="277">
        <f t="shared" si="5"/>
        <v>100</v>
      </c>
      <c r="W28" s="5">
        <f t="shared" si="6"/>
        <v>99.841875706837811</v>
      </c>
      <c r="X28" s="5">
        <f t="shared" si="7"/>
        <v>100.15837472207201</v>
      </c>
    </row>
    <row r="29" spans="1:24" s="1" customFormat="1" ht="26.25" customHeight="1" x14ac:dyDescent="0.2">
      <c r="A29" s="370" t="s">
        <v>24</v>
      </c>
      <c r="B29" s="371"/>
      <c r="C29" s="372"/>
      <c r="D29" s="18"/>
      <c r="E29" s="18">
        <f>SUM(E17:E28)</f>
        <v>100</v>
      </c>
      <c r="F29" s="19">
        <f>SEGUIMIENTO!D25</f>
        <v>56322149</v>
      </c>
      <c r="G29" s="19">
        <f>SEGUIMIENTO!E25</f>
        <v>56233090</v>
      </c>
      <c r="H29" s="18">
        <f t="shared" ref="H29:Q29" si="8">SUM(H17:H28)</f>
        <v>418</v>
      </c>
      <c r="I29" s="18">
        <f t="shared" si="8"/>
        <v>418</v>
      </c>
      <c r="J29" s="18">
        <f t="shared" si="8"/>
        <v>102</v>
      </c>
      <c r="K29" s="18">
        <f t="shared" si="8"/>
        <v>102</v>
      </c>
      <c r="L29" s="18">
        <f t="shared" si="8"/>
        <v>104</v>
      </c>
      <c r="M29" s="18">
        <f t="shared" si="8"/>
        <v>104</v>
      </c>
      <c r="N29" s="18">
        <f t="shared" si="8"/>
        <v>104</v>
      </c>
      <c r="O29" s="18">
        <f t="shared" si="8"/>
        <v>104</v>
      </c>
      <c r="P29" s="18">
        <f t="shared" si="8"/>
        <v>108</v>
      </c>
      <c r="Q29" s="18">
        <f t="shared" si="8"/>
        <v>108</v>
      </c>
      <c r="R29" s="14">
        <f t="shared" si="2"/>
        <v>418</v>
      </c>
      <c r="S29" s="14">
        <f t="shared" si="2"/>
        <v>418</v>
      </c>
      <c r="T29" s="14">
        <f t="shared" si="4"/>
        <v>0</v>
      </c>
      <c r="U29" s="153"/>
      <c r="V29" s="277">
        <f t="shared" si="5"/>
        <v>100</v>
      </c>
      <c r="W29" s="5">
        <f t="shared" si="6"/>
        <v>99.841875706837826</v>
      </c>
      <c r="X29" s="5">
        <f t="shared" si="7"/>
        <v>100.15837472207201</v>
      </c>
    </row>
    <row r="30" spans="1:24" s="6" customFormat="1" ht="14.25" customHeight="1" x14ac:dyDescent="0.2">
      <c r="F30" s="10"/>
    </row>
    <row r="31" spans="1:24" s="6" customFormat="1" ht="14.25" customHeight="1" x14ac:dyDescent="0.2">
      <c r="B31" s="11" t="s">
        <v>25</v>
      </c>
      <c r="F31" s="10"/>
      <c r="H31" s="6" t="s">
        <v>26</v>
      </c>
    </row>
    <row r="32" spans="1:24" x14ac:dyDescent="0.2">
      <c r="J32" s="94"/>
      <c r="K32" s="94"/>
      <c r="L32" s="94"/>
      <c r="M32" s="94"/>
      <c r="N32" s="94"/>
      <c r="O32" s="94"/>
      <c r="P32" s="94"/>
      <c r="Q32" s="94"/>
      <c r="R32" s="94"/>
    </row>
    <row r="33" spans="1:22" x14ac:dyDescent="0.2">
      <c r="J33" s="94"/>
      <c r="K33" s="94"/>
      <c r="L33" s="94"/>
      <c r="M33" s="94"/>
      <c r="N33" s="94"/>
      <c r="O33" s="94"/>
      <c r="P33" s="94"/>
      <c r="Q33" s="94"/>
      <c r="R33" s="94"/>
    </row>
    <row r="34" spans="1:22" x14ac:dyDescent="0.2">
      <c r="J34" s="94"/>
      <c r="K34" s="94"/>
      <c r="L34" s="94"/>
      <c r="M34" s="94"/>
      <c r="N34" s="94"/>
      <c r="O34" s="94"/>
      <c r="P34" s="94"/>
      <c r="Q34" s="94"/>
      <c r="R34" s="94"/>
    </row>
    <row r="35" spans="1:22" x14ac:dyDescent="0.2">
      <c r="J35" s="94"/>
      <c r="K35" s="94"/>
      <c r="L35" s="94"/>
      <c r="M35" s="94"/>
      <c r="N35" s="94"/>
      <c r="O35" s="94"/>
      <c r="P35" s="94"/>
      <c r="Q35" s="94"/>
      <c r="R35" s="94"/>
    </row>
    <row r="36" spans="1:22" x14ac:dyDescent="0.2">
      <c r="A36" s="6"/>
      <c r="B36" s="6"/>
      <c r="C36" s="6"/>
      <c r="D36" s="6"/>
      <c r="E36" s="6"/>
      <c r="F36" s="6"/>
      <c r="G36" s="6"/>
      <c r="H36" s="6"/>
      <c r="I36" s="6"/>
      <c r="J36" s="6"/>
      <c r="K36" s="6"/>
      <c r="L36" s="6"/>
      <c r="M36" s="6"/>
      <c r="N36" s="6"/>
      <c r="O36" s="6"/>
      <c r="P36" s="6"/>
      <c r="Q36" s="6"/>
      <c r="R36" s="50"/>
      <c r="S36" s="50"/>
      <c r="T36" s="395"/>
      <c r="U36" s="395"/>
      <c r="V36" s="6"/>
    </row>
    <row r="37" spans="1:22" x14ac:dyDescent="0.2">
      <c r="A37" s="388" t="s">
        <v>54</v>
      </c>
      <c r="B37" s="388"/>
      <c r="C37" s="388"/>
      <c r="D37" s="6"/>
      <c r="E37" s="6"/>
      <c r="F37" s="6"/>
      <c r="G37" s="6"/>
      <c r="H37" s="387" t="s">
        <v>283</v>
      </c>
      <c r="I37" s="387"/>
      <c r="J37" s="387"/>
      <c r="K37" s="387"/>
      <c r="L37" s="387"/>
      <c r="M37" s="387"/>
      <c r="N37" s="387"/>
      <c r="O37" s="387"/>
      <c r="P37" s="387"/>
      <c r="Q37" s="387"/>
      <c r="R37" s="387"/>
      <c r="S37" s="387"/>
      <c r="T37" s="387"/>
      <c r="U37" s="387"/>
      <c r="V37" s="387"/>
    </row>
    <row r="38" spans="1:22" x14ac:dyDescent="0.2">
      <c r="A38" s="387" t="s">
        <v>53</v>
      </c>
      <c r="B38" s="387"/>
      <c r="C38" s="387"/>
      <c r="D38" s="6"/>
      <c r="E38" s="6"/>
      <c r="F38" s="6"/>
      <c r="G38" s="6"/>
      <c r="H38" s="387" t="s">
        <v>113</v>
      </c>
      <c r="I38" s="387"/>
      <c r="J38" s="387"/>
      <c r="K38" s="387"/>
      <c r="L38" s="387"/>
      <c r="M38" s="387"/>
      <c r="N38" s="387"/>
      <c r="O38" s="387"/>
      <c r="P38" s="387"/>
      <c r="Q38" s="387"/>
      <c r="R38" s="387"/>
      <c r="S38" s="387"/>
      <c r="T38" s="387"/>
      <c r="U38" s="387"/>
      <c r="V38" s="387"/>
    </row>
  </sheetData>
  <mergeCells count="40">
    <mergeCell ref="A1:X1"/>
    <mergeCell ref="A2:X2"/>
    <mergeCell ref="A3:X3"/>
    <mergeCell ref="A4:X4"/>
    <mergeCell ref="A5:X5"/>
    <mergeCell ref="A6:X6"/>
    <mergeCell ref="W12:X12"/>
    <mergeCell ref="A13:X13"/>
    <mergeCell ref="A14:X14"/>
    <mergeCell ref="A15:C15"/>
    <mergeCell ref="D15:D16"/>
    <mergeCell ref="E15:E16"/>
    <mergeCell ref="F15:G15"/>
    <mergeCell ref="H15:I15"/>
    <mergeCell ref="J15:K15"/>
    <mergeCell ref="L15:M15"/>
    <mergeCell ref="N15:O15"/>
    <mergeCell ref="P15:Q15"/>
    <mergeCell ref="R15:T15"/>
    <mergeCell ref="U15:U16"/>
    <mergeCell ref="V15:X15"/>
    <mergeCell ref="B16:C16"/>
    <mergeCell ref="B17:C17"/>
    <mergeCell ref="B18:C18"/>
    <mergeCell ref="B19:C19"/>
    <mergeCell ref="B20:C20"/>
    <mergeCell ref="B21:C21"/>
    <mergeCell ref="B22:C22"/>
    <mergeCell ref="B23:C23"/>
    <mergeCell ref="B24:C24"/>
    <mergeCell ref="B25:C25"/>
    <mergeCell ref="A37:C37"/>
    <mergeCell ref="H37:V37"/>
    <mergeCell ref="A38:C38"/>
    <mergeCell ref="H38:V38"/>
    <mergeCell ref="B26:C26"/>
    <mergeCell ref="B27:C27"/>
    <mergeCell ref="B28:C28"/>
    <mergeCell ref="A29:C29"/>
    <mergeCell ref="T36:U3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topLeftCell="A12" workbookViewId="0">
      <selection activeCell="V24" sqref="V24"/>
    </sheetView>
  </sheetViews>
  <sheetFormatPr baseColWidth="10" defaultRowHeight="12.75" x14ac:dyDescent="0.2"/>
  <cols>
    <col min="1" max="1" width="11.140625" style="36" customWidth="1"/>
    <col min="2" max="2" width="7.140625" style="36" customWidth="1"/>
    <col min="3" max="3" width="40.7109375" style="36" customWidth="1"/>
    <col min="4" max="4" width="12.85546875" style="36" customWidth="1"/>
    <col min="5" max="5" width="11.140625" style="36" customWidth="1"/>
    <col min="6" max="6" width="15.28515625" style="36" customWidth="1"/>
    <col min="7" max="7" width="13.5703125" style="36" customWidth="1"/>
    <col min="8" max="15" width="9.28515625" style="36" hidden="1" customWidth="1"/>
    <col min="16" max="20" width="9.28515625" style="36" customWidth="1"/>
    <col min="21" max="21" width="15.5703125" style="36" bestFit="1" customWidth="1"/>
    <col min="22" max="24" width="7.28515625" style="36" bestFit="1"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181</v>
      </c>
      <c r="C8" s="145" t="s">
        <v>495</v>
      </c>
      <c r="D8" s="154"/>
      <c r="E8" s="32"/>
      <c r="F8" s="32"/>
      <c r="G8" s="32"/>
      <c r="H8" s="32"/>
      <c r="I8" s="32"/>
      <c r="J8" s="32"/>
      <c r="K8" s="32"/>
      <c r="L8" s="32"/>
      <c r="M8" s="32"/>
      <c r="N8" s="32"/>
      <c r="O8" s="32"/>
      <c r="P8" s="32"/>
      <c r="Q8" s="32"/>
      <c r="R8" s="32"/>
      <c r="S8" s="32"/>
      <c r="T8" s="32"/>
      <c r="U8" s="32"/>
      <c r="V8" s="32"/>
      <c r="W8" s="32"/>
      <c r="X8" s="32"/>
    </row>
    <row r="9" spans="1:24" x14ac:dyDescent="0.2">
      <c r="A9" s="143" t="s">
        <v>0</v>
      </c>
      <c r="B9" s="144">
        <v>5</v>
      </c>
      <c r="C9" s="145" t="s">
        <v>460</v>
      </c>
      <c r="D9" s="154"/>
      <c r="E9" s="1"/>
      <c r="F9" s="1"/>
      <c r="G9" s="1"/>
      <c r="H9" s="1"/>
      <c r="I9" s="1"/>
      <c r="J9" s="1"/>
      <c r="K9" s="1"/>
      <c r="L9" s="6"/>
      <c r="M9" s="6"/>
      <c r="N9" s="6"/>
      <c r="O9" s="6"/>
      <c r="P9" s="6"/>
      <c r="Q9" s="6"/>
    </row>
    <row r="10" spans="1:24" x14ac:dyDescent="0.2">
      <c r="A10" s="143" t="s">
        <v>461</v>
      </c>
      <c r="B10" s="144">
        <v>5</v>
      </c>
      <c r="C10" s="145" t="s">
        <v>496</v>
      </c>
      <c r="D10" s="154"/>
      <c r="E10" s="1"/>
      <c r="F10" s="1"/>
      <c r="G10" s="1"/>
      <c r="H10" s="1"/>
      <c r="I10" s="1"/>
      <c r="J10" s="1"/>
      <c r="K10" s="1"/>
      <c r="L10" s="6"/>
      <c r="M10" s="6"/>
      <c r="N10" s="6"/>
      <c r="O10" s="6"/>
      <c r="P10" s="6"/>
      <c r="Q10" s="6"/>
    </row>
    <row r="11" spans="1:24" x14ac:dyDescent="0.2">
      <c r="A11" s="143" t="s">
        <v>6</v>
      </c>
      <c r="B11" s="147">
        <v>38</v>
      </c>
      <c r="C11" s="145" t="s">
        <v>497</v>
      </c>
      <c r="D11" s="154"/>
      <c r="E11" s="1"/>
      <c r="F11" s="1"/>
      <c r="G11" s="1"/>
      <c r="H11" s="1"/>
      <c r="I11" s="1"/>
      <c r="J11" s="1"/>
      <c r="K11" s="1"/>
      <c r="L11" s="6"/>
      <c r="M11" s="6"/>
      <c r="N11" s="6"/>
      <c r="O11" s="6"/>
      <c r="P11" s="6"/>
      <c r="Q11" s="6"/>
    </row>
    <row r="12" spans="1:24" x14ac:dyDescent="0.2">
      <c r="A12" s="143" t="s">
        <v>447</v>
      </c>
      <c r="B12" s="144">
        <v>2</v>
      </c>
      <c r="C12" s="145" t="s">
        <v>498</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6.25" customHeight="1" x14ac:dyDescent="0.2">
      <c r="A15" s="383" t="s">
        <v>499</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ht="12.75" customHeight="1" x14ac:dyDescent="0.2">
      <c r="A16" s="386" t="s">
        <v>4</v>
      </c>
      <c r="B16" s="386"/>
      <c r="C16" s="386"/>
      <c r="D16" s="468" t="s">
        <v>7</v>
      </c>
      <c r="E16" s="468" t="s">
        <v>17</v>
      </c>
      <c r="F16" s="468" t="s">
        <v>18</v>
      </c>
      <c r="G16" s="468"/>
      <c r="H16" s="468" t="s">
        <v>19</v>
      </c>
      <c r="I16" s="468"/>
      <c r="J16" s="386" t="s">
        <v>13</v>
      </c>
      <c r="K16" s="386"/>
      <c r="L16" s="386" t="s">
        <v>9</v>
      </c>
      <c r="M16" s="386"/>
      <c r="N16" s="386" t="s">
        <v>12</v>
      </c>
      <c r="O16" s="386"/>
      <c r="P16" s="386" t="s">
        <v>14</v>
      </c>
      <c r="Q16" s="386"/>
      <c r="R16" s="386" t="s">
        <v>27</v>
      </c>
      <c r="S16" s="386"/>
      <c r="T16" s="386"/>
      <c r="U16" s="394" t="s">
        <v>28</v>
      </c>
      <c r="V16" s="375" t="s">
        <v>30</v>
      </c>
      <c r="W16" s="379"/>
      <c r="X16" s="376"/>
    </row>
    <row r="17" spans="1:24" ht="24" x14ac:dyDescent="0.2">
      <c r="A17" s="2" t="s">
        <v>16</v>
      </c>
      <c r="B17" s="386" t="s">
        <v>5</v>
      </c>
      <c r="C17" s="386"/>
      <c r="D17" s="468"/>
      <c r="E17" s="468"/>
      <c r="F17" s="155" t="s">
        <v>20</v>
      </c>
      <c r="G17" s="155" t="s">
        <v>21</v>
      </c>
      <c r="H17" s="155" t="s">
        <v>22</v>
      </c>
      <c r="I17" s="155"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4" ht="33" customHeight="1" x14ac:dyDescent="0.2">
      <c r="A18" s="9">
        <v>1</v>
      </c>
      <c r="B18" s="377" t="s">
        <v>500</v>
      </c>
      <c r="C18" s="378"/>
      <c r="D18" s="18" t="s">
        <v>501</v>
      </c>
      <c r="E18" s="18">
        <v>30</v>
      </c>
      <c r="F18" s="47">
        <f t="shared" ref="F18:F23" si="0">$F$24*E18/100</f>
        <v>1280247.3</v>
      </c>
      <c r="G18" s="47">
        <f t="shared" ref="G18:G23" si="1">$G$24*E18/100</f>
        <v>1280247.3</v>
      </c>
      <c r="H18" s="4">
        <f>J18+L18+N18+P18</f>
        <v>4</v>
      </c>
      <c r="I18" s="4">
        <f>K18+M18+O18+Q18</f>
        <v>4</v>
      </c>
      <c r="J18" s="9">
        <v>1</v>
      </c>
      <c r="K18" s="5">
        <v>1</v>
      </c>
      <c r="L18" s="9">
        <v>1</v>
      </c>
      <c r="M18" s="5">
        <v>1</v>
      </c>
      <c r="N18" s="9">
        <v>1</v>
      </c>
      <c r="O18" s="5">
        <v>1</v>
      </c>
      <c r="P18" s="345">
        <v>1</v>
      </c>
      <c r="Q18" s="343">
        <v>1</v>
      </c>
      <c r="R18" s="13">
        <f t="shared" ref="R18:S24" si="2">J18+L18+N18+P18</f>
        <v>4</v>
      </c>
      <c r="S18" s="13">
        <f t="shared" si="2"/>
        <v>4</v>
      </c>
      <c r="T18" s="13">
        <f>S18-R18</f>
        <v>0</v>
      </c>
      <c r="U18" s="22" t="s">
        <v>1056</v>
      </c>
      <c r="V18" s="5">
        <f>Q18/P18*100</f>
        <v>100</v>
      </c>
      <c r="W18" s="5">
        <f>G18/F18*100</f>
        <v>100</v>
      </c>
      <c r="X18" s="5">
        <f>V18/W18*100</f>
        <v>100</v>
      </c>
    </row>
    <row r="19" spans="1:24" ht="30" customHeight="1" x14ac:dyDescent="0.2">
      <c r="A19" s="9">
        <v>2</v>
      </c>
      <c r="B19" s="377" t="s">
        <v>502</v>
      </c>
      <c r="C19" s="378"/>
      <c r="D19" s="18" t="s">
        <v>501</v>
      </c>
      <c r="E19" s="18">
        <v>15</v>
      </c>
      <c r="F19" s="47">
        <f t="shared" si="0"/>
        <v>640123.65</v>
      </c>
      <c r="G19" s="47">
        <f t="shared" si="1"/>
        <v>640123.65</v>
      </c>
      <c r="H19" s="4">
        <f t="shared" ref="H19:I23" si="3">J19+L19+N19+P19</f>
        <v>4</v>
      </c>
      <c r="I19" s="4">
        <f t="shared" si="3"/>
        <v>4</v>
      </c>
      <c r="J19" s="9">
        <v>1</v>
      </c>
      <c r="K19" s="5">
        <v>1</v>
      </c>
      <c r="L19" s="9">
        <v>1</v>
      </c>
      <c r="M19" s="5">
        <v>1</v>
      </c>
      <c r="N19" s="9">
        <v>1</v>
      </c>
      <c r="O19" s="5">
        <v>1</v>
      </c>
      <c r="P19" s="345">
        <v>1</v>
      </c>
      <c r="Q19" s="343">
        <v>1</v>
      </c>
      <c r="R19" s="13">
        <f t="shared" si="2"/>
        <v>4</v>
      </c>
      <c r="S19" s="13">
        <f t="shared" si="2"/>
        <v>4</v>
      </c>
      <c r="T19" s="13">
        <f t="shared" ref="T19:T24" si="4">S19-R19</f>
        <v>0</v>
      </c>
      <c r="U19" s="22" t="s">
        <v>1056</v>
      </c>
      <c r="V19" s="277">
        <f t="shared" ref="V19:V24" si="5">Q19/P19*100</f>
        <v>100</v>
      </c>
      <c r="W19" s="5">
        <f t="shared" ref="W19:W24" si="6">G19/F19*100</f>
        <v>100</v>
      </c>
      <c r="X19" s="5">
        <f t="shared" ref="X19:X24" si="7">V19/W19*100</f>
        <v>100</v>
      </c>
    </row>
    <row r="20" spans="1:24" ht="73.5" customHeight="1" x14ac:dyDescent="0.2">
      <c r="A20" s="9">
        <v>3</v>
      </c>
      <c r="B20" s="377" t="s">
        <v>503</v>
      </c>
      <c r="C20" s="378"/>
      <c r="D20" s="18" t="s">
        <v>501</v>
      </c>
      <c r="E20" s="18">
        <v>30</v>
      </c>
      <c r="F20" s="47">
        <f t="shared" si="0"/>
        <v>1280247.3</v>
      </c>
      <c r="G20" s="47">
        <f t="shared" si="1"/>
        <v>1280247.3</v>
      </c>
      <c r="H20" s="4">
        <f t="shared" si="3"/>
        <v>4</v>
      </c>
      <c r="I20" s="4">
        <f t="shared" si="3"/>
        <v>4</v>
      </c>
      <c r="J20" s="9">
        <v>1</v>
      </c>
      <c r="K20" s="5">
        <v>1</v>
      </c>
      <c r="L20" s="9">
        <v>1</v>
      </c>
      <c r="M20" s="5">
        <v>1</v>
      </c>
      <c r="N20" s="9">
        <v>1</v>
      </c>
      <c r="O20" s="5">
        <v>1</v>
      </c>
      <c r="P20" s="345">
        <v>1</v>
      </c>
      <c r="Q20" s="343">
        <v>1</v>
      </c>
      <c r="R20" s="13">
        <f t="shared" si="2"/>
        <v>4</v>
      </c>
      <c r="S20" s="13">
        <f t="shared" si="2"/>
        <v>4</v>
      </c>
      <c r="T20" s="13">
        <f t="shared" si="4"/>
        <v>0</v>
      </c>
      <c r="U20" s="22" t="s">
        <v>1056</v>
      </c>
      <c r="V20" s="277">
        <f t="shared" si="5"/>
        <v>100</v>
      </c>
      <c r="W20" s="5">
        <f t="shared" si="6"/>
        <v>100</v>
      </c>
      <c r="X20" s="5">
        <f t="shared" si="7"/>
        <v>100</v>
      </c>
    </row>
    <row r="21" spans="1:24" ht="30" customHeight="1" x14ac:dyDescent="0.2">
      <c r="A21" s="9">
        <v>4</v>
      </c>
      <c r="B21" s="377" t="s">
        <v>504</v>
      </c>
      <c r="C21" s="378"/>
      <c r="D21" s="18" t="s">
        <v>501</v>
      </c>
      <c r="E21" s="18">
        <v>10</v>
      </c>
      <c r="F21" s="47">
        <f t="shared" si="0"/>
        <v>426749.1</v>
      </c>
      <c r="G21" s="47">
        <f t="shared" si="1"/>
        <v>426749.1</v>
      </c>
      <c r="H21" s="4">
        <f t="shared" si="3"/>
        <v>4</v>
      </c>
      <c r="I21" s="4">
        <f t="shared" si="3"/>
        <v>4</v>
      </c>
      <c r="J21" s="9">
        <v>1</v>
      </c>
      <c r="K21" s="5">
        <v>1</v>
      </c>
      <c r="L21" s="9">
        <v>1</v>
      </c>
      <c r="M21" s="5">
        <v>1</v>
      </c>
      <c r="N21" s="9">
        <v>1</v>
      </c>
      <c r="O21" s="5">
        <v>1</v>
      </c>
      <c r="P21" s="345">
        <v>1</v>
      </c>
      <c r="Q21" s="343">
        <v>1</v>
      </c>
      <c r="R21" s="13">
        <f t="shared" si="2"/>
        <v>4</v>
      </c>
      <c r="S21" s="13">
        <f t="shared" si="2"/>
        <v>4</v>
      </c>
      <c r="T21" s="13">
        <f t="shared" si="4"/>
        <v>0</v>
      </c>
      <c r="U21" s="22" t="s">
        <v>1056</v>
      </c>
      <c r="V21" s="277">
        <f t="shared" si="5"/>
        <v>100</v>
      </c>
      <c r="W21" s="5">
        <f t="shared" si="6"/>
        <v>100</v>
      </c>
      <c r="X21" s="5">
        <f t="shared" si="7"/>
        <v>100</v>
      </c>
    </row>
    <row r="22" spans="1:24" ht="30.75" customHeight="1" x14ac:dyDescent="0.2">
      <c r="A22" s="9">
        <v>5</v>
      </c>
      <c r="B22" s="377" t="s">
        <v>505</v>
      </c>
      <c r="C22" s="378"/>
      <c r="D22" s="18" t="s">
        <v>501</v>
      </c>
      <c r="E22" s="18">
        <v>5</v>
      </c>
      <c r="F22" s="47">
        <f t="shared" si="0"/>
        <v>213374.55</v>
      </c>
      <c r="G22" s="47">
        <f t="shared" si="1"/>
        <v>213374.55</v>
      </c>
      <c r="H22" s="4">
        <f t="shared" si="3"/>
        <v>4</v>
      </c>
      <c r="I22" s="4">
        <f t="shared" si="3"/>
        <v>4</v>
      </c>
      <c r="J22" s="9">
        <v>1</v>
      </c>
      <c r="K22" s="5">
        <v>1</v>
      </c>
      <c r="L22" s="9">
        <v>1</v>
      </c>
      <c r="M22" s="5">
        <v>1</v>
      </c>
      <c r="N22" s="9">
        <v>1</v>
      </c>
      <c r="O22" s="5">
        <v>1</v>
      </c>
      <c r="P22" s="345">
        <v>1</v>
      </c>
      <c r="Q22" s="343">
        <v>1</v>
      </c>
      <c r="R22" s="13">
        <f t="shared" si="2"/>
        <v>4</v>
      </c>
      <c r="S22" s="13">
        <f t="shared" si="2"/>
        <v>4</v>
      </c>
      <c r="T22" s="13">
        <f>S22-R22</f>
        <v>0</v>
      </c>
      <c r="U22" s="22" t="s">
        <v>1056</v>
      </c>
      <c r="V22" s="277">
        <f t="shared" si="5"/>
        <v>100</v>
      </c>
      <c r="W22" s="5">
        <f t="shared" si="6"/>
        <v>100</v>
      </c>
      <c r="X22" s="5">
        <f t="shared" si="7"/>
        <v>100</v>
      </c>
    </row>
    <row r="23" spans="1:24" ht="36" customHeight="1" x14ac:dyDescent="0.2">
      <c r="A23" s="9">
        <v>6</v>
      </c>
      <c r="B23" s="377" t="s">
        <v>506</v>
      </c>
      <c r="C23" s="378"/>
      <c r="D23" s="18" t="s">
        <v>501</v>
      </c>
      <c r="E23" s="18">
        <v>10</v>
      </c>
      <c r="F23" s="47">
        <f t="shared" si="0"/>
        <v>426749.1</v>
      </c>
      <c r="G23" s="47">
        <f t="shared" si="1"/>
        <v>426749.1</v>
      </c>
      <c r="H23" s="4">
        <f t="shared" si="3"/>
        <v>4</v>
      </c>
      <c r="I23" s="4">
        <f t="shared" si="3"/>
        <v>4</v>
      </c>
      <c r="J23" s="9">
        <v>1</v>
      </c>
      <c r="K23" s="5">
        <v>1</v>
      </c>
      <c r="L23" s="9">
        <v>1</v>
      </c>
      <c r="M23" s="5">
        <v>1</v>
      </c>
      <c r="N23" s="9">
        <v>1</v>
      </c>
      <c r="O23" s="5">
        <v>1</v>
      </c>
      <c r="P23" s="345">
        <v>1</v>
      </c>
      <c r="Q23" s="343">
        <v>1</v>
      </c>
      <c r="R23" s="13">
        <f t="shared" si="2"/>
        <v>4</v>
      </c>
      <c r="S23" s="13">
        <f t="shared" si="2"/>
        <v>4</v>
      </c>
      <c r="T23" s="13">
        <f t="shared" si="4"/>
        <v>0</v>
      </c>
      <c r="U23" s="22" t="s">
        <v>1056</v>
      </c>
      <c r="V23" s="277">
        <f t="shared" si="5"/>
        <v>100</v>
      </c>
      <c r="W23" s="5">
        <f t="shared" si="6"/>
        <v>100</v>
      </c>
      <c r="X23" s="5">
        <f t="shared" si="7"/>
        <v>100</v>
      </c>
    </row>
    <row r="24" spans="1:24" s="1" customFormat="1" ht="36.75" customHeight="1" x14ac:dyDescent="0.2">
      <c r="A24" s="370" t="s">
        <v>24</v>
      </c>
      <c r="B24" s="371"/>
      <c r="C24" s="372"/>
      <c r="D24" s="18"/>
      <c r="E24" s="18">
        <f>SUM(E18:E23)</f>
        <v>100</v>
      </c>
      <c r="F24" s="40">
        <f>SEGUIMIENTO!D41</f>
        <v>4267491</v>
      </c>
      <c r="G24" s="40">
        <f>SEGUIMIENTO!E41</f>
        <v>4267491</v>
      </c>
      <c r="H24" s="18">
        <f t="shared" ref="H24:Q24" si="8">SUM(H18:H23)</f>
        <v>24</v>
      </c>
      <c r="I24" s="18">
        <f t="shared" si="8"/>
        <v>24</v>
      </c>
      <c r="J24" s="18">
        <f t="shared" si="8"/>
        <v>6</v>
      </c>
      <c r="K24" s="18">
        <f t="shared" si="8"/>
        <v>6</v>
      </c>
      <c r="L24" s="18">
        <f t="shared" si="8"/>
        <v>6</v>
      </c>
      <c r="M24" s="18">
        <f t="shared" si="8"/>
        <v>6</v>
      </c>
      <c r="N24" s="18">
        <f t="shared" si="8"/>
        <v>6</v>
      </c>
      <c r="O24" s="18">
        <f t="shared" si="8"/>
        <v>6</v>
      </c>
      <c r="P24" s="18">
        <f t="shared" si="8"/>
        <v>6</v>
      </c>
      <c r="Q24" s="18">
        <f t="shared" si="8"/>
        <v>6</v>
      </c>
      <c r="R24" s="14">
        <f t="shared" si="2"/>
        <v>24</v>
      </c>
      <c r="S24" s="14">
        <f t="shared" si="2"/>
        <v>24</v>
      </c>
      <c r="T24" s="14">
        <f t="shared" si="4"/>
        <v>0</v>
      </c>
      <c r="U24" s="14"/>
      <c r="V24" s="277">
        <f t="shared" si="5"/>
        <v>100</v>
      </c>
      <c r="W24" s="5">
        <f t="shared" si="6"/>
        <v>100</v>
      </c>
      <c r="X24" s="5">
        <f t="shared" si="7"/>
        <v>100</v>
      </c>
    </row>
    <row r="25" spans="1:24" s="6" customFormat="1" ht="14.25" customHeight="1" x14ac:dyDescent="0.2">
      <c r="F25" s="10"/>
    </row>
    <row r="26" spans="1:24" s="6" customFormat="1" ht="14.25" customHeight="1" x14ac:dyDescent="0.2">
      <c r="B26" s="11" t="s">
        <v>25</v>
      </c>
      <c r="F26" s="10"/>
      <c r="H26" s="6" t="s">
        <v>26</v>
      </c>
    </row>
    <row r="27" spans="1:24" x14ac:dyDescent="0.2">
      <c r="J27" s="94"/>
      <c r="K27" s="94"/>
      <c r="L27" s="94"/>
      <c r="M27" s="94"/>
      <c r="N27" s="94"/>
      <c r="O27" s="94"/>
      <c r="P27" s="94"/>
    </row>
    <row r="28" spans="1:24" x14ac:dyDescent="0.2">
      <c r="J28" s="94"/>
      <c r="K28" s="94"/>
      <c r="L28" s="94"/>
      <c r="M28" s="94"/>
      <c r="N28" s="94"/>
      <c r="O28" s="94"/>
      <c r="P28" s="94"/>
    </row>
    <row r="29" spans="1:24" x14ac:dyDescent="0.2">
      <c r="J29" s="94"/>
      <c r="K29" s="94"/>
      <c r="L29" s="94"/>
      <c r="M29" s="94"/>
      <c r="N29" s="94"/>
      <c r="O29" s="94"/>
      <c r="P29" s="94"/>
    </row>
    <row r="30" spans="1:24" x14ac:dyDescent="0.2">
      <c r="J30" s="94"/>
      <c r="K30" s="94"/>
      <c r="L30" s="94"/>
      <c r="M30" s="94"/>
      <c r="N30" s="94"/>
      <c r="O30" s="94"/>
      <c r="P30" s="94"/>
    </row>
    <row r="31" spans="1:24" x14ac:dyDescent="0.2">
      <c r="A31" s="6"/>
      <c r="B31" s="6"/>
      <c r="C31" s="6"/>
      <c r="D31" s="6"/>
      <c r="E31" s="6"/>
      <c r="F31" s="6"/>
      <c r="G31" s="6"/>
      <c r="H31" s="6"/>
      <c r="I31" s="6"/>
      <c r="J31" s="6"/>
      <c r="K31" s="6"/>
      <c r="L31" s="6"/>
      <c r="M31" s="6"/>
      <c r="N31" s="6"/>
      <c r="O31" s="6"/>
      <c r="P31" s="6"/>
      <c r="Q31" s="6"/>
      <c r="R31" s="50"/>
      <c r="S31" s="50"/>
      <c r="T31" s="395"/>
      <c r="U31" s="395"/>
      <c r="V31" s="6"/>
    </row>
    <row r="32" spans="1:24" x14ac:dyDescent="0.2">
      <c r="A32" s="388" t="s">
        <v>54</v>
      </c>
      <c r="B32" s="388"/>
      <c r="C32" s="388"/>
      <c r="D32" s="6"/>
      <c r="E32" s="6"/>
      <c r="F32" s="6"/>
      <c r="G32" s="6"/>
      <c r="H32" s="387" t="s">
        <v>283</v>
      </c>
      <c r="I32" s="387"/>
      <c r="J32" s="387"/>
      <c r="K32" s="387"/>
      <c r="L32" s="387"/>
      <c r="M32" s="387"/>
      <c r="N32" s="387"/>
      <c r="O32" s="387"/>
      <c r="P32" s="387"/>
      <c r="Q32" s="387"/>
      <c r="R32" s="387"/>
      <c r="S32" s="387"/>
      <c r="T32" s="387"/>
      <c r="U32" s="387"/>
      <c r="V32" s="387"/>
    </row>
    <row r="33" spans="1:22" x14ac:dyDescent="0.2">
      <c r="A33" s="387" t="s">
        <v>53</v>
      </c>
      <c r="B33" s="387"/>
      <c r="C33" s="387"/>
      <c r="D33" s="6"/>
      <c r="E33" s="6"/>
      <c r="F33" s="6"/>
      <c r="G33" s="6"/>
      <c r="H33" s="387" t="s">
        <v>113</v>
      </c>
      <c r="I33" s="387"/>
      <c r="J33" s="387"/>
      <c r="K33" s="387"/>
      <c r="L33" s="387"/>
      <c r="M33" s="387"/>
      <c r="N33" s="387"/>
      <c r="O33" s="387"/>
      <c r="P33" s="387"/>
      <c r="Q33" s="387"/>
      <c r="R33" s="387"/>
      <c r="S33" s="387"/>
      <c r="T33" s="387"/>
      <c r="U33" s="387"/>
      <c r="V33" s="387"/>
    </row>
    <row r="34" spans="1:22" x14ac:dyDescent="0.2">
      <c r="J34" s="94"/>
      <c r="K34" s="94"/>
      <c r="L34" s="94"/>
      <c r="M34" s="94"/>
      <c r="N34" s="94"/>
      <c r="O34" s="94"/>
      <c r="P34" s="94"/>
    </row>
    <row r="35" spans="1:22" x14ac:dyDescent="0.2">
      <c r="J35" s="94"/>
      <c r="K35" s="94"/>
      <c r="L35" s="94"/>
      <c r="M35" s="94"/>
      <c r="N35" s="94"/>
      <c r="O35" s="94"/>
      <c r="P35" s="94"/>
    </row>
    <row r="36" spans="1:22" x14ac:dyDescent="0.2">
      <c r="J36" s="94"/>
      <c r="K36" s="94"/>
      <c r="L36" s="94"/>
      <c r="M36" s="94"/>
      <c r="N36" s="94"/>
      <c r="O36" s="94"/>
      <c r="P36" s="94"/>
    </row>
    <row r="37" spans="1:22" x14ac:dyDescent="0.2">
      <c r="J37" s="94"/>
      <c r="K37" s="94"/>
      <c r="L37" s="94"/>
      <c r="M37" s="94"/>
      <c r="N37" s="94"/>
      <c r="O37" s="94"/>
      <c r="P37" s="94"/>
    </row>
  </sheetData>
  <mergeCells count="33">
    <mergeCell ref="A1:X1"/>
    <mergeCell ref="A2:X2"/>
    <mergeCell ref="A3:X3"/>
    <mergeCell ref="A4:X4"/>
    <mergeCell ref="A5:X5"/>
    <mergeCell ref="A6:X6"/>
    <mergeCell ref="A14:X14"/>
    <mergeCell ref="A15:X15"/>
    <mergeCell ref="A16:C16"/>
    <mergeCell ref="D16:D17"/>
    <mergeCell ref="E16:E17"/>
    <mergeCell ref="F16:G16"/>
    <mergeCell ref="H16:I16"/>
    <mergeCell ref="J16:K16"/>
    <mergeCell ref="L16:M16"/>
    <mergeCell ref="N16:O16"/>
    <mergeCell ref="A24:C24"/>
    <mergeCell ref="P16:Q16"/>
    <mergeCell ref="R16:T16"/>
    <mergeCell ref="U16:U17"/>
    <mergeCell ref="V16:X16"/>
    <mergeCell ref="B17:C17"/>
    <mergeCell ref="B18:C18"/>
    <mergeCell ref="B19:C19"/>
    <mergeCell ref="B20:C20"/>
    <mergeCell ref="B21:C21"/>
    <mergeCell ref="B22:C22"/>
    <mergeCell ref="B23:C23"/>
    <mergeCell ref="T31:U31"/>
    <mergeCell ref="A32:C32"/>
    <mergeCell ref="H32:V32"/>
    <mergeCell ref="A33:C33"/>
    <mergeCell ref="H33:V3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8"/>
  <sheetViews>
    <sheetView topLeftCell="C2" workbookViewId="0">
      <selection activeCell="V20" sqref="V20"/>
    </sheetView>
  </sheetViews>
  <sheetFormatPr baseColWidth="10" defaultRowHeight="12.75" x14ac:dyDescent="0.2"/>
  <cols>
    <col min="1" max="1" width="11.140625" style="36" customWidth="1"/>
    <col min="2" max="2" width="6.85546875" style="36" customWidth="1"/>
    <col min="3" max="3" width="41.5703125" style="36" customWidth="1"/>
    <col min="4" max="4" width="15.28515625" style="36" bestFit="1" customWidth="1"/>
    <col min="5" max="5" width="11.42578125" style="36"/>
    <col min="6" max="6" width="14.7109375" style="36" customWidth="1"/>
    <col min="7" max="7" width="13" style="36" customWidth="1"/>
    <col min="8" max="9" width="9.28515625" style="36" hidden="1" customWidth="1"/>
    <col min="10" max="10" width="10.7109375" style="36" hidden="1" customWidth="1"/>
    <col min="11" max="11" width="9.28515625" style="36" hidden="1" customWidth="1"/>
    <col min="12" max="12" width="10.7109375" style="36" hidden="1" customWidth="1"/>
    <col min="13" max="15" width="9.28515625" style="36" hidden="1" customWidth="1"/>
    <col min="16" max="19" width="9.28515625" style="36" customWidth="1"/>
    <col min="20" max="20" width="9.140625" style="36" customWidth="1"/>
    <col min="21" max="21" width="24"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507</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40</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152</v>
      </c>
      <c r="C8" s="145" t="s">
        <v>459</v>
      </c>
      <c r="D8" s="154"/>
      <c r="E8" s="1"/>
      <c r="F8" s="1"/>
      <c r="G8" s="1"/>
      <c r="H8" s="1"/>
      <c r="I8" s="1"/>
      <c r="J8" s="1"/>
      <c r="K8" s="1"/>
      <c r="L8" s="1"/>
      <c r="M8" s="1"/>
      <c r="N8" s="1"/>
      <c r="O8" s="1"/>
      <c r="P8" s="1"/>
      <c r="Q8" s="1"/>
    </row>
    <row r="9" spans="1:24" x14ac:dyDescent="0.2">
      <c r="A9" s="143" t="s">
        <v>0</v>
      </c>
      <c r="B9" s="144">
        <v>5</v>
      </c>
      <c r="C9" s="145" t="s">
        <v>460</v>
      </c>
      <c r="D9" s="154"/>
      <c r="E9" s="1"/>
      <c r="F9" s="1"/>
      <c r="G9" s="1"/>
      <c r="H9" s="1"/>
      <c r="I9" s="1"/>
      <c r="J9" s="1"/>
      <c r="K9" s="1"/>
      <c r="L9" s="6"/>
      <c r="M9" s="6"/>
      <c r="N9" s="6"/>
      <c r="O9" s="6"/>
      <c r="P9" s="6"/>
      <c r="Q9" s="6"/>
    </row>
    <row r="10" spans="1:24" x14ac:dyDescent="0.2">
      <c r="A10" s="143" t="s">
        <v>461</v>
      </c>
      <c r="B10" s="144">
        <v>6</v>
      </c>
      <c r="C10" s="145" t="s">
        <v>508</v>
      </c>
      <c r="D10" s="154"/>
      <c r="E10" s="1"/>
      <c r="F10" s="1"/>
      <c r="G10" s="1"/>
      <c r="H10" s="1"/>
      <c r="I10" s="1"/>
      <c r="J10" s="1"/>
      <c r="K10" s="1"/>
      <c r="L10" s="6"/>
      <c r="M10" s="6"/>
      <c r="N10" s="6"/>
      <c r="O10" s="6"/>
      <c r="P10" s="6"/>
      <c r="Q10" s="6"/>
    </row>
    <row r="11" spans="1:24" x14ac:dyDescent="0.2">
      <c r="A11" s="143" t="s">
        <v>6</v>
      </c>
      <c r="B11" s="147">
        <v>38</v>
      </c>
      <c r="C11" s="145" t="s">
        <v>497</v>
      </c>
      <c r="D11" s="154"/>
      <c r="E11" s="1"/>
      <c r="F11" s="1"/>
      <c r="G11" s="1"/>
      <c r="H11" s="1"/>
      <c r="I11" s="1"/>
      <c r="J11" s="1"/>
      <c r="K11" s="1"/>
      <c r="L11" s="6"/>
      <c r="M11" s="6"/>
      <c r="N11" s="6"/>
      <c r="O11" s="6"/>
      <c r="P11" s="6"/>
      <c r="Q11" s="6"/>
    </row>
    <row r="12" spans="1:24" x14ac:dyDescent="0.2">
      <c r="A12" s="143" t="s">
        <v>447</v>
      </c>
      <c r="B12" s="144">
        <v>9</v>
      </c>
      <c r="C12" s="145" t="s">
        <v>509</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39" customHeight="1" x14ac:dyDescent="0.2">
      <c r="A15" s="399" t="s">
        <v>510</v>
      </c>
      <c r="B15" s="399"/>
      <c r="C15" s="399"/>
      <c r="D15" s="399"/>
      <c r="E15" s="399"/>
      <c r="F15" s="399"/>
      <c r="G15" s="399"/>
      <c r="H15" s="399"/>
      <c r="I15" s="399"/>
      <c r="J15" s="399"/>
      <c r="K15" s="399"/>
      <c r="L15" s="399"/>
      <c r="M15" s="399"/>
      <c r="N15" s="399"/>
      <c r="O15" s="399"/>
      <c r="P15" s="399"/>
      <c r="Q15" s="399"/>
      <c r="R15" s="399"/>
      <c r="S15" s="399"/>
      <c r="T15" s="399"/>
      <c r="U15" s="399"/>
      <c r="V15" s="399"/>
      <c r="W15" s="399"/>
      <c r="X15" s="399"/>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156" t="s">
        <v>11</v>
      </c>
      <c r="R18" s="3" t="s">
        <v>10</v>
      </c>
      <c r="S18" s="3" t="s">
        <v>11</v>
      </c>
      <c r="T18" s="3" t="s">
        <v>29</v>
      </c>
      <c r="U18" s="394"/>
      <c r="V18" s="8" t="s">
        <v>31</v>
      </c>
      <c r="W18" s="8" t="s">
        <v>32</v>
      </c>
      <c r="X18" s="8" t="s">
        <v>33</v>
      </c>
    </row>
    <row r="19" spans="1:24" ht="35.25" customHeight="1" x14ac:dyDescent="0.2">
      <c r="A19" s="9">
        <v>1</v>
      </c>
      <c r="B19" s="377" t="s">
        <v>511</v>
      </c>
      <c r="C19" s="378"/>
      <c r="D19" s="18" t="s">
        <v>44</v>
      </c>
      <c r="E19" s="18">
        <v>19</v>
      </c>
      <c r="F19" s="47">
        <f>$F$29*E19/100</f>
        <v>1387613.7</v>
      </c>
      <c r="G19" s="47">
        <f>$G$29*E19/100</f>
        <v>1387613.7</v>
      </c>
      <c r="H19" s="4">
        <f>J19+L19+N19+P19</f>
        <v>4</v>
      </c>
      <c r="I19" s="4">
        <f>K19+M19+O19+Q19</f>
        <v>4</v>
      </c>
      <c r="J19" s="9">
        <v>1</v>
      </c>
      <c r="K19" s="38">
        <v>1</v>
      </c>
      <c r="L19" s="9">
        <v>1</v>
      </c>
      <c r="M19" s="5">
        <v>1</v>
      </c>
      <c r="N19" s="9">
        <v>1</v>
      </c>
      <c r="O19" s="5">
        <v>1</v>
      </c>
      <c r="P19" s="9">
        <v>1</v>
      </c>
      <c r="Q19" s="277">
        <v>1</v>
      </c>
      <c r="R19" s="13">
        <f>J19+L19+N19+P19</f>
        <v>4</v>
      </c>
      <c r="S19" s="13">
        <f>K19+M19+O19+Q19</f>
        <v>4</v>
      </c>
      <c r="T19" s="13">
        <f>S19-R19</f>
        <v>0</v>
      </c>
      <c r="U19" s="22"/>
      <c r="V19" s="5">
        <f>Q19/P19*100</f>
        <v>100</v>
      </c>
      <c r="W19" s="5">
        <f>G19/F19*100</f>
        <v>100</v>
      </c>
      <c r="X19" s="5">
        <f>V19/W19*100</f>
        <v>100</v>
      </c>
    </row>
    <row r="20" spans="1:24" ht="36" customHeight="1" x14ac:dyDescent="0.2">
      <c r="A20" s="9">
        <v>2</v>
      </c>
      <c r="B20" s="377" t="s">
        <v>512</v>
      </c>
      <c r="C20" s="378"/>
      <c r="D20" s="18" t="s">
        <v>44</v>
      </c>
      <c r="E20" s="18">
        <v>5</v>
      </c>
      <c r="F20" s="47">
        <f t="shared" ref="F20:F28" si="0">$F$29*E20/100</f>
        <v>365161.5</v>
      </c>
      <c r="G20" s="47">
        <f t="shared" ref="G20:G28" si="1">$G$29*E20/100</f>
        <v>365161.5</v>
      </c>
      <c r="H20" s="4">
        <f t="shared" ref="H20:I28" si="2">J20+L20+N20+P20</f>
        <v>2</v>
      </c>
      <c r="I20" s="4">
        <f t="shared" si="2"/>
        <v>2</v>
      </c>
      <c r="J20" s="9">
        <v>1</v>
      </c>
      <c r="K20" s="38">
        <v>1</v>
      </c>
      <c r="L20" s="9">
        <v>0</v>
      </c>
      <c r="M20" s="5">
        <v>0</v>
      </c>
      <c r="N20" s="9">
        <v>1</v>
      </c>
      <c r="O20" s="5">
        <v>1</v>
      </c>
      <c r="P20" s="9">
        <v>0</v>
      </c>
      <c r="Q20" s="277">
        <v>0</v>
      </c>
      <c r="R20" s="13">
        <f t="shared" ref="R20:S29" si="3">J20+L20+N20+P20</f>
        <v>2</v>
      </c>
      <c r="S20" s="13">
        <f t="shared" si="3"/>
        <v>2</v>
      </c>
      <c r="T20" s="13">
        <f t="shared" ref="T20:T29" si="4">S20-R20</f>
        <v>0</v>
      </c>
      <c r="U20" s="22"/>
      <c r="V20" s="277"/>
      <c r="W20" s="5">
        <f t="shared" ref="W20:W29" si="5">G20/F20*100</f>
        <v>100</v>
      </c>
      <c r="X20" s="5">
        <f t="shared" ref="X20:X29" si="6">V20/W20*100</f>
        <v>0</v>
      </c>
    </row>
    <row r="21" spans="1:24" ht="47.25" customHeight="1" x14ac:dyDescent="0.2">
      <c r="A21" s="9">
        <v>3</v>
      </c>
      <c r="B21" s="469" t="s">
        <v>513</v>
      </c>
      <c r="C21" s="470"/>
      <c r="D21" s="18" t="s">
        <v>514</v>
      </c>
      <c r="E21" s="18">
        <v>1</v>
      </c>
      <c r="F21" s="47">
        <f t="shared" si="0"/>
        <v>73032.3</v>
      </c>
      <c r="G21" s="47">
        <f t="shared" si="1"/>
        <v>73032.3</v>
      </c>
      <c r="H21" s="4">
        <f t="shared" si="2"/>
        <v>2</v>
      </c>
      <c r="I21" s="4">
        <f t="shared" si="2"/>
        <v>2</v>
      </c>
      <c r="J21" s="9">
        <v>1</v>
      </c>
      <c r="K21" s="38">
        <v>1</v>
      </c>
      <c r="L21" s="9">
        <v>0</v>
      </c>
      <c r="M21" s="5">
        <v>0</v>
      </c>
      <c r="N21" s="9">
        <v>1</v>
      </c>
      <c r="O21" s="5">
        <v>1</v>
      </c>
      <c r="P21" s="9">
        <v>0</v>
      </c>
      <c r="Q21" s="277">
        <v>0</v>
      </c>
      <c r="R21" s="13">
        <f t="shared" si="3"/>
        <v>2</v>
      </c>
      <c r="S21" s="13">
        <f t="shared" si="3"/>
        <v>2</v>
      </c>
      <c r="T21" s="13">
        <f t="shared" si="4"/>
        <v>0</v>
      </c>
      <c r="U21" s="263"/>
      <c r="V21" s="277"/>
      <c r="W21" s="5">
        <f t="shared" si="5"/>
        <v>100</v>
      </c>
      <c r="X21" s="5">
        <f t="shared" si="6"/>
        <v>0</v>
      </c>
    </row>
    <row r="22" spans="1:24" ht="84" customHeight="1" x14ac:dyDescent="0.2">
      <c r="A22" s="9">
        <v>4</v>
      </c>
      <c r="B22" s="377" t="s">
        <v>515</v>
      </c>
      <c r="C22" s="378"/>
      <c r="D22" s="18" t="s">
        <v>516</v>
      </c>
      <c r="E22" s="18">
        <v>15</v>
      </c>
      <c r="F22" s="47">
        <f t="shared" si="0"/>
        <v>1095484.5</v>
      </c>
      <c r="G22" s="47">
        <f t="shared" si="1"/>
        <v>1095484.5</v>
      </c>
      <c r="H22" s="4">
        <f t="shared" si="2"/>
        <v>4</v>
      </c>
      <c r="I22" s="4">
        <f t="shared" si="2"/>
        <v>3</v>
      </c>
      <c r="J22" s="9">
        <v>1</v>
      </c>
      <c r="K22" s="38">
        <v>1</v>
      </c>
      <c r="L22" s="9">
        <v>1</v>
      </c>
      <c r="M22" s="5">
        <v>1</v>
      </c>
      <c r="N22" s="9">
        <v>1</v>
      </c>
      <c r="O22" s="5">
        <v>1</v>
      </c>
      <c r="P22" s="9">
        <v>1</v>
      </c>
      <c r="Q22" s="277">
        <v>0</v>
      </c>
      <c r="R22" s="13">
        <f t="shared" si="3"/>
        <v>4</v>
      </c>
      <c r="S22" s="13">
        <f t="shared" si="3"/>
        <v>3</v>
      </c>
      <c r="T22" s="13">
        <f t="shared" si="4"/>
        <v>-1</v>
      </c>
      <c r="U22" s="22" t="s">
        <v>1112</v>
      </c>
      <c r="V22" s="277">
        <f t="shared" ref="V22:V29" si="7">Q22/P22*100</f>
        <v>0</v>
      </c>
      <c r="W22" s="5">
        <f t="shared" si="5"/>
        <v>100</v>
      </c>
      <c r="X22" s="5">
        <f t="shared" si="6"/>
        <v>0</v>
      </c>
    </row>
    <row r="23" spans="1:24" ht="47.25" customHeight="1" x14ac:dyDescent="0.2">
      <c r="A23" s="9">
        <v>5</v>
      </c>
      <c r="B23" s="377" t="s">
        <v>517</v>
      </c>
      <c r="C23" s="378"/>
      <c r="D23" s="18" t="s">
        <v>518</v>
      </c>
      <c r="E23" s="18">
        <v>10</v>
      </c>
      <c r="F23" s="47">
        <f t="shared" si="0"/>
        <v>730323</v>
      </c>
      <c r="G23" s="47">
        <f t="shared" si="1"/>
        <v>730323</v>
      </c>
      <c r="H23" s="4">
        <f t="shared" si="2"/>
        <v>4</v>
      </c>
      <c r="I23" s="4">
        <f t="shared" si="2"/>
        <v>4</v>
      </c>
      <c r="J23" s="9">
        <v>1</v>
      </c>
      <c r="K23" s="38">
        <v>1</v>
      </c>
      <c r="L23" s="9">
        <v>1</v>
      </c>
      <c r="M23" s="5">
        <v>1</v>
      </c>
      <c r="N23" s="9">
        <v>1</v>
      </c>
      <c r="O23" s="5">
        <v>1</v>
      </c>
      <c r="P23" s="9">
        <v>1</v>
      </c>
      <c r="Q23" s="277">
        <v>1</v>
      </c>
      <c r="R23" s="13">
        <f t="shared" si="3"/>
        <v>4</v>
      </c>
      <c r="S23" s="13">
        <f t="shared" si="3"/>
        <v>4</v>
      </c>
      <c r="T23" s="13">
        <f t="shared" si="4"/>
        <v>0</v>
      </c>
      <c r="U23" s="22" t="s">
        <v>1113</v>
      </c>
      <c r="V23" s="277">
        <f t="shared" si="7"/>
        <v>100</v>
      </c>
      <c r="W23" s="5">
        <f t="shared" si="5"/>
        <v>100</v>
      </c>
      <c r="X23" s="5">
        <f t="shared" si="6"/>
        <v>100</v>
      </c>
    </row>
    <row r="24" spans="1:24" ht="108" x14ac:dyDescent="0.2">
      <c r="A24" s="9">
        <v>6</v>
      </c>
      <c r="B24" s="377" t="s">
        <v>519</v>
      </c>
      <c r="C24" s="378"/>
      <c r="D24" s="18" t="s">
        <v>44</v>
      </c>
      <c r="E24" s="18">
        <v>10</v>
      </c>
      <c r="F24" s="47">
        <f t="shared" si="0"/>
        <v>730323</v>
      </c>
      <c r="G24" s="47">
        <f t="shared" si="1"/>
        <v>730323</v>
      </c>
      <c r="H24" s="4">
        <f t="shared" si="2"/>
        <v>4</v>
      </c>
      <c r="I24" s="4">
        <f t="shared" si="2"/>
        <v>3</v>
      </c>
      <c r="J24" s="9">
        <v>1</v>
      </c>
      <c r="K24" s="38">
        <v>1</v>
      </c>
      <c r="L24" s="9">
        <v>1</v>
      </c>
      <c r="M24" s="5">
        <v>1</v>
      </c>
      <c r="N24" s="9">
        <v>1</v>
      </c>
      <c r="O24" s="5">
        <v>1</v>
      </c>
      <c r="P24" s="9">
        <v>1</v>
      </c>
      <c r="Q24" s="277">
        <v>0</v>
      </c>
      <c r="R24" s="13">
        <f t="shared" si="3"/>
        <v>4</v>
      </c>
      <c r="S24" s="13">
        <f t="shared" si="3"/>
        <v>3</v>
      </c>
      <c r="T24" s="13">
        <f t="shared" si="4"/>
        <v>-1</v>
      </c>
      <c r="U24" s="263" t="s">
        <v>1114</v>
      </c>
      <c r="V24" s="277">
        <f t="shared" si="7"/>
        <v>0</v>
      </c>
      <c r="W24" s="5">
        <f t="shared" si="5"/>
        <v>100</v>
      </c>
      <c r="X24" s="5">
        <f t="shared" si="6"/>
        <v>0</v>
      </c>
    </row>
    <row r="25" spans="1:24" ht="69.75" customHeight="1" x14ac:dyDescent="0.2">
      <c r="A25" s="9">
        <v>7</v>
      </c>
      <c r="B25" s="469" t="s">
        <v>520</v>
      </c>
      <c r="C25" s="470"/>
      <c r="D25" s="18" t="s">
        <v>521</v>
      </c>
      <c r="E25" s="18">
        <v>10</v>
      </c>
      <c r="F25" s="47">
        <f t="shared" si="0"/>
        <v>730323</v>
      </c>
      <c r="G25" s="47">
        <f t="shared" si="1"/>
        <v>730323</v>
      </c>
      <c r="H25" s="4">
        <f t="shared" si="2"/>
        <v>4</v>
      </c>
      <c r="I25" s="4">
        <f t="shared" si="2"/>
        <v>2</v>
      </c>
      <c r="J25" s="9">
        <v>1</v>
      </c>
      <c r="K25" s="38">
        <v>0</v>
      </c>
      <c r="L25" s="9">
        <v>1</v>
      </c>
      <c r="M25" s="5">
        <v>1</v>
      </c>
      <c r="N25" s="9">
        <v>1</v>
      </c>
      <c r="O25" s="5">
        <v>1</v>
      </c>
      <c r="P25" s="9">
        <v>1</v>
      </c>
      <c r="Q25" s="277">
        <v>0</v>
      </c>
      <c r="R25" s="13">
        <f t="shared" si="3"/>
        <v>4</v>
      </c>
      <c r="S25" s="13">
        <f t="shared" si="3"/>
        <v>2</v>
      </c>
      <c r="T25" s="13">
        <f t="shared" si="4"/>
        <v>-2</v>
      </c>
      <c r="U25" s="22" t="s">
        <v>1115</v>
      </c>
      <c r="V25" s="277">
        <f t="shared" si="7"/>
        <v>0</v>
      </c>
      <c r="W25" s="5">
        <f t="shared" si="5"/>
        <v>100</v>
      </c>
      <c r="X25" s="5">
        <f t="shared" si="6"/>
        <v>0</v>
      </c>
    </row>
    <row r="26" spans="1:24" ht="76.5" customHeight="1" x14ac:dyDescent="0.2">
      <c r="A26" s="9">
        <v>8</v>
      </c>
      <c r="B26" s="377" t="s">
        <v>522</v>
      </c>
      <c r="C26" s="378"/>
      <c r="D26" s="18" t="s">
        <v>44</v>
      </c>
      <c r="E26" s="18">
        <v>10</v>
      </c>
      <c r="F26" s="47">
        <f t="shared" si="0"/>
        <v>730323</v>
      </c>
      <c r="G26" s="47">
        <f t="shared" si="1"/>
        <v>730323</v>
      </c>
      <c r="H26" s="4">
        <f t="shared" si="2"/>
        <v>4</v>
      </c>
      <c r="I26" s="4">
        <f t="shared" si="2"/>
        <v>3</v>
      </c>
      <c r="J26" s="9">
        <v>1</v>
      </c>
      <c r="K26" s="38">
        <v>1</v>
      </c>
      <c r="L26" s="9">
        <v>1</v>
      </c>
      <c r="M26" s="5">
        <v>1</v>
      </c>
      <c r="N26" s="9">
        <v>1</v>
      </c>
      <c r="O26" s="5">
        <v>1</v>
      </c>
      <c r="P26" s="9">
        <v>1</v>
      </c>
      <c r="Q26" s="277">
        <v>0</v>
      </c>
      <c r="R26" s="13">
        <f t="shared" si="3"/>
        <v>4</v>
      </c>
      <c r="S26" s="13">
        <f t="shared" si="3"/>
        <v>3</v>
      </c>
      <c r="T26" s="13">
        <f t="shared" si="4"/>
        <v>-1</v>
      </c>
      <c r="U26" s="22" t="s">
        <v>1116</v>
      </c>
      <c r="V26" s="277">
        <f t="shared" si="7"/>
        <v>0</v>
      </c>
      <c r="W26" s="5">
        <f t="shared" si="5"/>
        <v>100</v>
      </c>
      <c r="X26" s="5">
        <f t="shared" si="6"/>
        <v>0</v>
      </c>
    </row>
    <row r="27" spans="1:24" ht="84" x14ac:dyDescent="0.2">
      <c r="A27" s="9">
        <v>9</v>
      </c>
      <c r="B27" s="377" t="s">
        <v>523</v>
      </c>
      <c r="C27" s="378"/>
      <c r="D27" s="18" t="s">
        <v>44</v>
      </c>
      <c r="E27" s="18">
        <v>10</v>
      </c>
      <c r="F27" s="47">
        <f t="shared" si="0"/>
        <v>730323</v>
      </c>
      <c r="G27" s="47">
        <f t="shared" si="1"/>
        <v>730323</v>
      </c>
      <c r="H27" s="4">
        <f t="shared" si="2"/>
        <v>4</v>
      </c>
      <c r="I27" s="4">
        <f t="shared" si="2"/>
        <v>2</v>
      </c>
      <c r="J27" s="9">
        <v>1</v>
      </c>
      <c r="K27" s="38">
        <v>1</v>
      </c>
      <c r="L27" s="9">
        <v>1</v>
      </c>
      <c r="M27" s="5">
        <v>1</v>
      </c>
      <c r="N27" s="9">
        <v>1</v>
      </c>
      <c r="O27" s="5">
        <v>0</v>
      </c>
      <c r="P27" s="9">
        <v>1</v>
      </c>
      <c r="Q27" s="277">
        <v>0</v>
      </c>
      <c r="R27" s="13">
        <f t="shared" si="3"/>
        <v>4</v>
      </c>
      <c r="S27" s="13">
        <f t="shared" si="3"/>
        <v>2</v>
      </c>
      <c r="T27" s="13">
        <f t="shared" si="4"/>
        <v>-2</v>
      </c>
      <c r="U27" s="22" t="s">
        <v>1115</v>
      </c>
      <c r="V27" s="277">
        <f t="shared" si="7"/>
        <v>0</v>
      </c>
      <c r="W27" s="5">
        <f t="shared" si="5"/>
        <v>100</v>
      </c>
      <c r="X27" s="5">
        <f t="shared" si="6"/>
        <v>0</v>
      </c>
    </row>
    <row r="28" spans="1:24" ht="46.5" customHeight="1" x14ac:dyDescent="0.2">
      <c r="A28" s="9">
        <v>10</v>
      </c>
      <c r="B28" s="377" t="s">
        <v>524</v>
      </c>
      <c r="C28" s="378"/>
      <c r="D28" s="18" t="s">
        <v>44</v>
      </c>
      <c r="E28" s="18">
        <v>10</v>
      </c>
      <c r="F28" s="47">
        <f t="shared" si="0"/>
        <v>730323</v>
      </c>
      <c r="G28" s="47">
        <f t="shared" si="1"/>
        <v>730323</v>
      </c>
      <c r="H28" s="4">
        <f t="shared" si="2"/>
        <v>4</v>
      </c>
      <c r="I28" s="4">
        <f t="shared" si="2"/>
        <v>4</v>
      </c>
      <c r="J28" s="9">
        <v>1</v>
      </c>
      <c r="K28" s="38">
        <v>1</v>
      </c>
      <c r="L28" s="9">
        <v>1</v>
      </c>
      <c r="M28" s="5">
        <v>1</v>
      </c>
      <c r="N28" s="9">
        <v>1</v>
      </c>
      <c r="O28" s="5">
        <v>1</v>
      </c>
      <c r="P28" s="9">
        <v>1</v>
      </c>
      <c r="Q28" s="277">
        <v>1</v>
      </c>
      <c r="R28" s="13">
        <f t="shared" si="3"/>
        <v>4</v>
      </c>
      <c r="S28" s="13">
        <f t="shared" si="3"/>
        <v>4</v>
      </c>
      <c r="T28" s="13">
        <f t="shared" si="4"/>
        <v>0</v>
      </c>
      <c r="U28" s="58" t="s">
        <v>1113</v>
      </c>
      <c r="V28" s="277">
        <f t="shared" si="7"/>
        <v>100</v>
      </c>
      <c r="W28" s="5">
        <f t="shared" si="5"/>
        <v>100</v>
      </c>
      <c r="X28" s="5">
        <f t="shared" si="6"/>
        <v>100</v>
      </c>
    </row>
    <row r="29" spans="1:24" s="1" customFormat="1" ht="36.75" customHeight="1" x14ac:dyDescent="0.2">
      <c r="A29" s="370" t="s">
        <v>24</v>
      </c>
      <c r="B29" s="371"/>
      <c r="C29" s="372"/>
      <c r="D29" s="18"/>
      <c r="E29" s="18">
        <f>SUM(E19:E28)</f>
        <v>100</v>
      </c>
      <c r="F29" s="19">
        <f>SEGUIMIENTO!D26</f>
        <v>7303230</v>
      </c>
      <c r="G29" s="19">
        <f>SEGUIMIENTO!E26</f>
        <v>7303230</v>
      </c>
      <c r="H29" s="157">
        <f t="shared" ref="H29:Q29" si="8">SUM(H19:H28)</f>
        <v>36</v>
      </c>
      <c r="I29" s="19">
        <f t="shared" si="8"/>
        <v>29</v>
      </c>
      <c r="J29" s="157">
        <f t="shared" si="8"/>
        <v>10</v>
      </c>
      <c r="K29" s="158">
        <f t="shared" si="8"/>
        <v>9</v>
      </c>
      <c r="L29" s="157">
        <f t="shared" si="8"/>
        <v>8</v>
      </c>
      <c r="M29" s="19">
        <f t="shared" si="8"/>
        <v>8</v>
      </c>
      <c r="N29" s="157">
        <f t="shared" si="8"/>
        <v>10</v>
      </c>
      <c r="O29" s="20">
        <f t="shared" si="8"/>
        <v>9</v>
      </c>
      <c r="P29" s="157">
        <f t="shared" si="8"/>
        <v>8</v>
      </c>
      <c r="Q29" s="20">
        <f t="shared" si="8"/>
        <v>3</v>
      </c>
      <c r="R29" s="14">
        <f t="shared" si="3"/>
        <v>36</v>
      </c>
      <c r="S29" s="14">
        <f t="shared" si="3"/>
        <v>29</v>
      </c>
      <c r="T29" s="14">
        <f t="shared" si="4"/>
        <v>-7</v>
      </c>
      <c r="U29" s="14"/>
      <c r="V29" s="277">
        <f t="shared" si="7"/>
        <v>37.5</v>
      </c>
      <c r="W29" s="5">
        <f t="shared" si="5"/>
        <v>100</v>
      </c>
      <c r="X29" s="5">
        <f t="shared" si="6"/>
        <v>37.5</v>
      </c>
    </row>
    <row r="30" spans="1:24" s="6" customFormat="1" ht="14.25" customHeight="1" x14ac:dyDescent="0.2">
      <c r="F30" s="10"/>
    </row>
    <row r="31" spans="1:24" s="6" customFormat="1" ht="14.25" customHeight="1" x14ac:dyDescent="0.2">
      <c r="B31" s="11" t="s">
        <v>25</v>
      </c>
      <c r="F31" s="10"/>
      <c r="H31" s="6" t="s">
        <v>26</v>
      </c>
    </row>
    <row r="32" spans="1:24" x14ac:dyDescent="0.2">
      <c r="J32" s="94"/>
      <c r="K32" s="94"/>
      <c r="L32" s="94"/>
      <c r="M32" s="94"/>
      <c r="N32" s="94"/>
      <c r="O32" s="94"/>
      <c r="P32" s="94"/>
    </row>
    <row r="33" spans="1:25" x14ac:dyDescent="0.2">
      <c r="J33" s="94"/>
      <c r="K33" s="94"/>
      <c r="L33" s="94"/>
      <c r="M33" s="94"/>
      <c r="N33" s="94"/>
      <c r="O33" s="94"/>
      <c r="P33" s="94"/>
    </row>
    <row r="34" spans="1:25" x14ac:dyDescent="0.2">
      <c r="J34" s="94"/>
      <c r="K34" s="94"/>
      <c r="L34" s="94"/>
      <c r="M34" s="94"/>
      <c r="N34" s="94"/>
      <c r="O34" s="94"/>
      <c r="P34" s="94"/>
    </row>
    <row r="35" spans="1:25" x14ac:dyDescent="0.2">
      <c r="A35" s="6"/>
      <c r="B35" s="6"/>
      <c r="C35" s="6"/>
      <c r="D35" s="6"/>
      <c r="E35" s="6"/>
      <c r="F35" s="6"/>
      <c r="G35" s="6"/>
      <c r="H35" s="6"/>
      <c r="I35" s="6"/>
      <c r="J35" s="6"/>
      <c r="K35" s="6"/>
      <c r="L35" s="6"/>
      <c r="M35" s="6"/>
      <c r="N35" s="6"/>
      <c r="O35" s="6"/>
      <c r="P35" s="6"/>
      <c r="Q35" s="6"/>
      <c r="R35" s="6"/>
      <c r="S35" s="6"/>
      <c r="T35" s="6"/>
      <c r="U35" s="50"/>
      <c r="V35" s="50"/>
      <c r="W35" s="395"/>
      <c r="X35" s="395"/>
      <c r="Y35" s="6"/>
    </row>
    <row r="36" spans="1:25" x14ac:dyDescent="0.2">
      <c r="A36" s="388" t="s">
        <v>54</v>
      </c>
      <c r="B36" s="388"/>
      <c r="C36" s="388"/>
      <c r="D36" s="387"/>
      <c r="E36" s="387"/>
      <c r="F36" s="387"/>
      <c r="G36" s="6"/>
      <c r="H36" s="6"/>
      <c r="I36" s="6"/>
      <c r="J36" s="6"/>
      <c r="K36" s="11"/>
      <c r="L36" s="11"/>
      <c r="M36" s="11"/>
      <c r="N36" s="11"/>
      <c r="O36" s="11"/>
      <c r="P36" s="11"/>
      <c r="Q36" s="11"/>
      <c r="R36" s="11"/>
      <c r="S36" s="11"/>
      <c r="T36" s="11"/>
      <c r="U36" s="388" t="s">
        <v>525</v>
      </c>
      <c r="V36" s="388"/>
      <c r="W36" s="388"/>
      <c r="X36" s="388"/>
      <c r="Y36" s="11"/>
    </row>
    <row r="37" spans="1:25" x14ac:dyDescent="0.2">
      <c r="A37" s="387" t="s">
        <v>53</v>
      </c>
      <c r="B37" s="387"/>
      <c r="C37" s="387"/>
      <c r="D37" s="387"/>
      <c r="E37" s="387"/>
      <c r="F37" s="387"/>
      <c r="G37" s="6"/>
      <c r="H37" s="6"/>
      <c r="I37" s="6"/>
      <c r="J37" s="6"/>
      <c r="K37" s="387" t="s">
        <v>113</v>
      </c>
      <c r="L37" s="387"/>
      <c r="M37" s="387"/>
      <c r="N37" s="387"/>
      <c r="O37" s="387"/>
      <c r="P37" s="387"/>
      <c r="Q37" s="387"/>
      <c r="R37" s="387"/>
      <c r="S37" s="387"/>
      <c r="T37" s="387"/>
      <c r="U37" s="387"/>
      <c r="V37" s="387"/>
      <c r="W37" s="387"/>
      <c r="X37" s="387"/>
      <c r="Y37" s="387"/>
    </row>
    <row r="38" spans="1:25" x14ac:dyDescent="0.2">
      <c r="J38" s="94"/>
      <c r="K38" s="94"/>
      <c r="L38" s="94"/>
      <c r="M38" s="94"/>
      <c r="N38" s="94"/>
      <c r="O38" s="94"/>
      <c r="P38" s="94"/>
    </row>
    <row r="39" spans="1:25" x14ac:dyDescent="0.2">
      <c r="J39" s="94"/>
      <c r="K39" s="94"/>
      <c r="L39" s="94"/>
      <c r="M39" s="94"/>
      <c r="N39" s="94"/>
      <c r="O39" s="94"/>
      <c r="P39" s="94"/>
    </row>
    <row r="40" spans="1:25" x14ac:dyDescent="0.2">
      <c r="J40" s="94"/>
      <c r="K40" s="94"/>
      <c r="L40" s="94"/>
      <c r="M40" s="94"/>
      <c r="N40" s="94"/>
      <c r="O40" s="94"/>
      <c r="P40" s="94"/>
    </row>
    <row r="41" spans="1:25" x14ac:dyDescent="0.2">
      <c r="J41" s="94"/>
      <c r="K41" s="94"/>
      <c r="L41" s="94"/>
      <c r="M41" s="94"/>
      <c r="N41" s="94"/>
      <c r="O41" s="94"/>
      <c r="P41" s="94"/>
    </row>
    <row r="42" spans="1:25" x14ac:dyDescent="0.2">
      <c r="J42" s="94"/>
      <c r="K42" s="94"/>
      <c r="L42" s="94"/>
      <c r="M42" s="94"/>
      <c r="N42" s="94"/>
      <c r="O42" s="94"/>
      <c r="P42" s="94"/>
    </row>
    <row r="43" spans="1:25" x14ac:dyDescent="0.2">
      <c r="J43" s="94"/>
      <c r="K43" s="94"/>
      <c r="L43" s="94"/>
      <c r="M43" s="94"/>
      <c r="N43" s="94"/>
      <c r="O43" s="94"/>
      <c r="P43" s="94"/>
    </row>
    <row r="44" spans="1:25" x14ac:dyDescent="0.2">
      <c r="J44" s="94"/>
      <c r="K44" s="94"/>
      <c r="L44" s="94"/>
      <c r="M44" s="94"/>
      <c r="N44" s="94"/>
      <c r="O44" s="94"/>
      <c r="P44" s="94"/>
    </row>
    <row r="45" spans="1:25" x14ac:dyDescent="0.2">
      <c r="J45" s="94"/>
      <c r="K45" s="94"/>
      <c r="L45" s="94"/>
      <c r="M45" s="94"/>
      <c r="N45" s="94"/>
      <c r="O45" s="94"/>
      <c r="P45" s="94"/>
    </row>
    <row r="46" spans="1:25" x14ac:dyDescent="0.2">
      <c r="J46" s="94"/>
      <c r="K46" s="94"/>
      <c r="L46" s="94"/>
      <c r="M46" s="94"/>
      <c r="N46" s="94"/>
      <c r="O46" s="94"/>
      <c r="P46" s="94"/>
    </row>
    <row r="47" spans="1:25" x14ac:dyDescent="0.2">
      <c r="J47" s="94"/>
      <c r="K47" s="94"/>
      <c r="L47" s="94"/>
      <c r="M47" s="94"/>
      <c r="N47" s="94"/>
      <c r="O47" s="94"/>
      <c r="P47" s="94"/>
    </row>
    <row r="48" spans="1:25" x14ac:dyDescent="0.2">
      <c r="J48" s="94"/>
      <c r="K48" s="94"/>
      <c r="L48" s="94"/>
      <c r="M48" s="94"/>
      <c r="N48" s="94"/>
      <c r="O48" s="94"/>
      <c r="P48" s="94"/>
    </row>
    <row r="49" spans="10:16" x14ac:dyDescent="0.2">
      <c r="J49" s="94"/>
      <c r="K49" s="94"/>
      <c r="L49" s="94"/>
      <c r="M49" s="94"/>
      <c r="N49" s="94"/>
      <c r="O49" s="94"/>
      <c r="P49" s="94"/>
    </row>
    <row r="50" spans="10:16" x14ac:dyDescent="0.2">
      <c r="J50" s="94"/>
      <c r="K50" s="94"/>
      <c r="L50" s="94"/>
      <c r="M50" s="94"/>
      <c r="N50" s="94"/>
      <c r="O50" s="94"/>
      <c r="P50" s="94"/>
    </row>
    <row r="51" spans="10:16" x14ac:dyDescent="0.2">
      <c r="J51" s="94"/>
      <c r="K51" s="94"/>
      <c r="L51" s="94"/>
      <c r="M51" s="94"/>
      <c r="N51" s="94"/>
      <c r="O51" s="94"/>
      <c r="P51" s="94"/>
    </row>
    <row r="52" spans="10:16" x14ac:dyDescent="0.2">
      <c r="J52" s="94"/>
      <c r="K52" s="94"/>
      <c r="L52" s="94"/>
      <c r="M52" s="94"/>
      <c r="N52" s="94"/>
      <c r="O52" s="94"/>
      <c r="P52" s="94"/>
    </row>
    <row r="53" spans="10:16" x14ac:dyDescent="0.2">
      <c r="J53" s="94"/>
      <c r="K53" s="94"/>
      <c r="L53" s="94"/>
      <c r="M53" s="94"/>
      <c r="N53" s="94"/>
      <c r="O53" s="94"/>
      <c r="P53" s="94"/>
    </row>
    <row r="54" spans="10:16" x14ac:dyDescent="0.2">
      <c r="J54" s="94"/>
      <c r="K54" s="94"/>
      <c r="L54" s="94"/>
      <c r="M54" s="94"/>
      <c r="N54" s="94"/>
      <c r="O54" s="94"/>
      <c r="P54" s="94"/>
    </row>
    <row r="55" spans="10:16" x14ac:dyDescent="0.2">
      <c r="J55" s="94"/>
      <c r="K55" s="94"/>
      <c r="L55" s="94"/>
      <c r="M55" s="94"/>
      <c r="N55" s="94"/>
      <c r="O55" s="94"/>
      <c r="P55" s="94"/>
    </row>
    <row r="56" spans="10:16" x14ac:dyDescent="0.2">
      <c r="J56" s="94"/>
      <c r="K56" s="94"/>
      <c r="L56" s="94"/>
      <c r="M56" s="94"/>
      <c r="N56" s="94"/>
      <c r="O56" s="94"/>
      <c r="P56" s="94"/>
    </row>
    <row r="57" spans="10:16" x14ac:dyDescent="0.2">
      <c r="J57" s="94"/>
      <c r="K57" s="94"/>
      <c r="L57" s="94"/>
      <c r="M57" s="94"/>
      <c r="N57" s="94"/>
      <c r="O57" s="94"/>
      <c r="P57" s="94"/>
    </row>
    <row r="58" spans="10:16" x14ac:dyDescent="0.2">
      <c r="J58" s="94"/>
      <c r="K58" s="94"/>
      <c r="L58" s="94"/>
      <c r="M58" s="94"/>
      <c r="N58" s="94"/>
      <c r="O58" s="94"/>
      <c r="P58" s="94"/>
    </row>
    <row r="59" spans="10:16" x14ac:dyDescent="0.2">
      <c r="J59" s="94"/>
      <c r="K59" s="94"/>
      <c r="L59" s="94"/>
      <c r="M59" s="94"/>
      <c r="N59" s="94"/>
      <c r="O59" s="94"/>
      <c r="P59" s="94"/>
    </row>
    <row r="60" spans="10:16" x14ac:dyDescent="0.2">
      <c r="J60" s="94"/>
      <c r="K60" s="94"/>
      <c r="L60" s="94"/>
      <c r="M60" s="94"/>
      <c r="N60" s="94"/>
      <c r="O60" s="94"/>
      <c r="P60" s="94"/>
    </row>
    <row r="61" spans="10:16" x14ac:dyDescent="0.2">
      <c r="J61" s="94"/>
      <c r="K61" s="94"/>
      <c r="L61" s="94"/>
      <c r="M61" s="94"/>
      <c r="N61" s="94"/>
      <c r="O61" s="94"/>
      <c r="P61" s="94"/>
    </row>
    <row r="62" spans="10:16" x14ac:dyDescent="0.2">
      <c r="J62" s="94"/>
      <c r="K62" s="94"/>
      <c r="L62" s="94"/>
      <c r="M62" s="94"/>
      <c r="N62" s="94"/>
      <c r="O62" s="94"/>
      <c r="P62" s="94"/>
    </row>
    <row r="63" spans="10:16" x14ac:dyDescent="0.2">
      <c r="J63" s="94"/>
      <c r="K63" s="94"/>
      <c r="L63" s="94"/>
      <c r="M63" s="94"/>
      <c r="N63" s="94"/>
      <c r="O63" s="94"/>
      <c r="P63" s="94"/>
    </row>
    <row r="64" spans="10:16" x14ac:dyDescent="0.2">
      <c r="J64" s="94"/>
      <c r="K64" s="94"/>
      <c r="L64" s="94"/>
      <c r="M64" s="94"/>
      <c r="N64" s="94"/>
      <c r="O64" s="94"/>
      <c r="P64" s="94"/>
    </row>
    <row r="65" spans="10:16" x14ac:dyDescent="0.2">
      <c r="J65" s="94"/>
      <c r="K65" s="94"/>
      <c r="L65" s="94"/>
      <c r="M65" s="94"/>
      <c r="N65" s="94"/>
      <c r="O65" s="94"/>
      <c r="P65" s="94"/>
    </row>
    <row r="66" spans="10:16" x14ac:dyDescent="0.2">
      <c r="J66" s="94"/>
      <c r="K66" s="94"/>
      <c r="L66" s="94"/>
      <c r="M66" s="94"/>
      <c r="N66" s="94"/>
      <c r="O66" s="94"/>
      <c r="P66" s="94"/>
    </row>
    <row r="67" spans="10:16" x14ac:dyDescent="0.2">
      <c r="J67" s="94"/>
      <c r="K67" s="94"/>
      <c r="L67" s="94"/>
      <c r="M67" s="94"/>
      <c r="N67" s="94"/>
      <c r="O67" s="94"/>
      <c r="P67" s="94"/>
    </row>
    <row r="68" spans="10:16" x14ac:dyDescent="0.2">
      <c r="J68" s="94"/>
      <c r="K68" s="94"/>
      <c r="L68" s="94"/>
      <c r="M68" s="94"/>
      <c r="N68" s="94"/>
      <c r="O68" s="94"/>
      <c r="P68" s="94"/>
    </row>
    <row r="69" spans="10:16" x14ac:dyDescent="0.2">
      <c r="J69" s="94"/>
      <c r="K69" s="94"/>
      <c r="L69" s="94"/>
      <c r="M69" s="94"/>
      <c r="N69" s="94"/>
      <c r="O69" s="94"/>
      <c r="P69" s="94"/>
    </row>
    <row r="70" spans="10:16" x14ac:dyDescent="0.2">
      <c r="J70" s="94"/>
      <c r="K70" s="94"/>
      <c r="L70" s="94"/>
      <c r="M70" s="94"/>
      <c r="N70" s="94"/>
      <c r="O70" s="94"/>
      <c r="P70" s="94"/>
    </row>
    <row r="71" spans="10:16" x14ac:dyDescent="0.2">
      <c r="J71" s="94"/>
      <c r="K71" s="94"/>
      <c r="L71" s="94"/>
      <c r="M71" s="94"/>
      <c r="N71" s="94"/>
      <c r="O71" s="94"/>
      <c r="P71" s="94"/>
    </row>
    <row r="72" spans="10:16" x14ac:dyDescent="0.2">
      <c r="J72" s="94"/>
      <c r="K72" s="94"/>
      <c r="L72" s="94"/>
      <c r="M72" s="94"/>
      <c r="N72" s="94"/>
      <c r="O72" s="94"/>
      <c r="P72" s="94"/>
    </row>
    <row r="73" spans="10:16" x14ac:dyDescent="0.2">
      <c r="J73" s="94"/>
      <c r="K73" s="94"/>
      <c r="L73" s="94"/>
      <c r="M73" s="94"/>
      <c r="N73" s="94"/>
      <c r="O73" s="94"/>
      <c r="P73" s="94"/>
    </row>
    <row r="74" spans="10:16" x14ac:dyDescent="0.2">
      <c r="J74" s="94"/>
      <c r="K74" s="94"/>
      <c r="L74" s="94"/>
      <c r="M74" s="94"/>
      <c r="N74" s="94"/>
      <c r="O74" s="94"/>
      <c r="P74" s="94"/>
    </row>
    <row r="75" spans="10:16" x14ac:dyDescent="0.2">
      <c r="J75" s="94"/>
      <c r="K75" s="94"/>
      <c r="L75" s="94"/>
      <c r="M75" s="94"/>
      <c r="N75" s="94"/>
      <c r="O75" s="94"/>
      <c r="P75" s="94"/>
    </row>
    <row r="76" spans="10:16" x14ac:dyDescent="0.2">
      <c r="J76" s="94"/>
      <c r="K76" s="94"/>
      <c r="L76" s="94"/>
      <c r="M76" s="94"/>
      <c r="N76" s="94"/>
      <c r="O76" s="94"/>
      <c r="P76" s="94"/>
    </row>
    <row r="77" spans="10:16" x14ac:dyDescent="0.2">
      <c r="J77" s="94"/>
      <c r="K77" s="94"/>
      <c r="L77" s="94"/>
      <c r="M77" s="94"/>
      <c r="N77" s="94"/>
      <c r="O77" s="94"/>
      <c r="P77" s="94"/>
    </row>
    <row r="78" spans="10:16" x14ac:dyDescent="0.2">
      <c r="J78" s="94"/>
      <c r="K78" s="94"/>
      <c r="L78" s="94"/>
      <c r="M78" s="94"/>
      <c r="N78" s="94"/>
      <c r="O78" s="94"/>
      <c r="P78" s="94"/>
    </row>
  </sheetData>
  <mergeCells count="39">
    <mergeCell ref="A37:C37"/>
    <mergeCell ref="U36:X36"/>
    <mergeCell ref="B19:C19"/>
    <mergeCell ref="B20:C20"/>
    <mergeCell ref="B21:C21"/>
    <mergeCell ref="B22:C22"/>
    <mergeCell ref="B23:C23"/>
    <mergeCell ref="B24:C24"/>
    <mergeCell ref="A36:C36"/>
    <mergeCell ref="B25:C25"/>
    <mergeCell ref="D37:F37"/>
    <mergeCell ref="K37:Y37"/>
    <mergeCell ref="W35:X35"/>
    <mergeCell ref="D36:F36"/>
    <mergeCell ref="B26:C26"/>
    <mergeCell ref="B27:C27"/>
    <mergeCell ref="J17:K17"/>
    <mergeCell ref="A1:X1"/>
    <mergeCell ref="A2:X2"/>
    <mergeCell ref="A3:X3"/>
    <mergeCell ref="A4:X4"/>
    <mergeCell ref="A5:X5"/>
    <mergeCell ref="L17:M17"/>
    <mergeCell ref="B28:C28"/>
    <mergeCell ref="A29:C29"/>
    <mergeCell ref="A6:X6"/>
    <mergeCell ref="A14:X14"/>
    <mergeCell ref="N17:O17"/>
    <mergeCell ref="P17:Q17"/>
    <mergeCell ref="R17:T17"/>
    <mergeCell ref="U17:U18"/>
    <mergeCell ref="V17:X17"/>
    <mergeCell ref="B18:C18"/>
    <mergeCell ref="D17:D18"/>
    <mergeCell ref="E17:E18"/>
    <mergeCell ref="F17:G17"/>
    <mergeCell ref="H17:I17"/>
    <mergeCell ref="A15:X15"/>
    <mergeCell ref="A17:C17"/>
  </mergeCells>
  <pageMargins left="0.7" right="0.7" top="0.75" bottom="0.75" header="0.3" footer="0.3"/>
  <pageSetup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opLeftCell="A2" workbookViewId="0">
      <selection activeCell="V19" sqref="V19"/>
    </sheetView>
  </sheetViews>
  <sheetFormatPr baseColWidth="10" defaultRowHeight="12.75" x14ac:dyDescent="0.2"/>
  <cols>
    <col min="1" max="1" width="10.5703125" style="159" customWidth="1"/>
    <col min="2" max="2" width="8.140625" style="159" customWidth="1"/>
    <col min="3" max="3" width="30.85546875" style="159" customWidth="1"/>
    <col min="4" max="5" width="11.42578125" style="159"/>
    <col min="6" max="6" width="15" style="159" customWidth="1"/>
    <col min="7" max="7" width="11" style="159" customWidth="1"/>
    <col min="8" max="15" width="9.28515625" style="159" hidden="1" customWidth="1"/>
    <col min="16" max="20" width="9.28515625" style="159" customWidth="1"/>
    <col min="21" max="21" width="21.85546875" style="159" customWidth="1"/>
    <col min="22" max="24" width="8.85546875" style="159" customWidth="1"/>
    <col min="25" max="25" width="12.7109375" style="159" customWidth="1"/>
    <col min="26"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s="160" customFormat="1"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s="160" customFormat="1"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40</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134</v>
      </c>
      <c r="C8" s="145" t="s">
        <v>526</v>
      </c>
      <c r="D8" s="154"/>
      <c r="E8" s="1"/>
      <c r="F8" s="1"/>
      <c r="G8" s="1"/>
      <c r="H8" s="1"/>
      <c r="I8" s="1"/>
      <c r="J8" s="1"/>
      <c r="K8" s="1"/>
      <c r="L8" s="1"/>
      <c r="M8" s="1"/>
      <c r="N8" s="1"/>
      <c r="O8" s="1"/>
      <c r="P8" s="1"/>
      <c r="Q8" s="1"/>
      <c r="R8" s="1"/>
      <c r="S8" s="1"/>
      <c r="T8" s="26"/>
    </row>
    <row r="9" spans="1:24" x14ac:dyDescent="0.2">
      <c r="A9" s="143" t="s">
        <v>0</v>
      </c>
      <c r="B9" s="144">
        <v>6</v>
      </c>
      <c r="C9" s="145" t="s">
        <v>527</v>
      </c>
      <c r="D9" s="154"/>
      <c r="E9" s="161"/>
      <c r="F9" s="161"/>
      <c r="G9" s="161"/>
      <c r="H9" s="161"/>
      <c r="I9" s="161"/>
      <c r="J9" s="161"/>
      <c r="K9" s="161"/>
      <c r="L9" s="162"/>
      <c r="M9" s="162"/>
      <c r="N9" s="162"/>
      <c r="O9" s="162"/>
      <c r="P9" s="162"/>
      <c r="Q9" s="162"/>
      <c r="R9" s="162"/>
      <c r="S9" s="162"/>
      <c r="T9" s="162"/>
    </row>
    <row r="10" spans="1:24" x14ac:dyDescent="0.2">
      <c r="A10" s="143" t="s">
        <v>461</v>
      </c>
      <c r="B10" s="144">
        <v>1</v>
      </c>
      <c r="C10" s="145" t="s">
        <v>528</v>
      </c>
      <c r="D10" s="154"/>
      <c r="E10" s="161"/>
      <c r="F10" s="161"/>
      <c r="G10" s="161"/>
      <c r="H10" s="161"/>
      <c r="I10" s="161"/>
      <c r="J10" s="161"/>
      <c r="K10" s="161"/>
      <c r="L10" s="162"/>
      <c r="M10" s="162"/>
      <c r="N10" s="162"/>
      <c r="O10" s="162"/>
      <c r="P10" s="162"/>
      <c r="Q10" s="162"/>
      <c r="R10" s="162"/>
      <c r="S10" s="162"/>
      <c r="T10" s="162"/>
    </row>
    <row r="11" spans="1:24" x14ac:dyDescent="0.2">
      <c r="A11" s="143" t="s">
        <v>6</v>
      </c>
      <c r="B11" s="147">
        <v>16</v>
      </c>
      <c r="C11" s="145" t="s">
        <v>529</v>
      </c>
      <c r="D11" s="154"/>
      <c r="E11" s="161"/>
      <c r="F11" s="161"/>
      <c r="G11" s="161"/>
      <c r="H11" s="161"/>
      <c r="I11" s="161"/>
      <c r="J11" s="161"/>
      <c r="K11" s="161"/>
      <c r="L11" s="162"/>
      <c r="M11" s="162"/>
      <c r="N11" s="162"/>
      <c r="O11" s="162"/>
      <c r="P11" s="162"/>
      <c r="Q11" s="162"/>
      <c r="R11" s="162"/>
      <c r="S11" s="162"/>
      <c r="T11" s="162"/>
    </row>
    <row r="12" spans="1:24" x14ac:dyDescent="0.2">
      <c r="A12" s="143" t="s">
        <v>447</v>
      </c>
      <c r="B12" s="144">
        <v>1</v>
      </c>
      <c r="C12" s="145" t="s">
        <v>530</v>
      </c>
      <c r="D12" s="154"/>
      <c r="E12" s="161"/>
      <c r="F12" s="161"/>
      <c r="G12" s="161"/>
      <c r="H12" s="161"/>
      <c r="I12" s="161"/>
      <c r="J12" s="161"/>
      <c r="K12" s="161"/>
      <c r="L12" s="162"/>
      <c r="M12" s="162"/>
      <c r="N12" s="162"/>
      <c r="O12" s="162"/>
      <c r="P12" s="162"/>
      <c r="Q12" s="162"/>
      <c r="R12" s="162"/>
      <c r="S12" s="162"/>
      <c r="T12" s="162"/>
    </row>
    <row r="13" spans="1:24" x14ac:dyDescent="0.2">
      <c r="A13" s="161"/>
      <c r="B13" s="161"/>
      <c r="C13" s="161"/>
      <c r="D13" s="161"/>
      <c r="E13" s="161"/>
      <c r="F13" s="161"/>
      <c r="G13" s="161"/>
      <c r="H13" s="161"/>
      <c r="I13" s="161"/>
      <c r="J13" s="161"/>
      <c r="K13" s="161"/>
      <c r="L13" s="162"/>
      <c r="M13" s="162"/>
      <c r="N13" s="162"/>
      <c r="O13" s="162"/>
      <c r="P13" s="162"/>
      <c r="Q13" s="162"/>
      <c r="R13" s="162"/>
      <c r="S13" s="162"/>
      <c r="T13" s="162"/>
      <c r="U13" s="163"/>
      <c r="X13" s="162"/>
    </row>
    <row r="14" spans="1:24" x14ac:dyDescent="0.2">
      <c r="A14" s="471" t="s">
        <v>3</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33" customHeight="1" x14ac:dyDescent="0.2">
      <c r="A15" s="472" t="s">
        <v>531</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x14ac:dyDescent="0.2">
      <c r="A16" s="162"/>
      <c r="B16" s="162"/>
      <c r="C16" s="162"/>
      <c r="D16" s="162"/>
      <c r="E16" s="162"/>
      <c r="F16" s="162"/>
      <c r="G16" s="162"/>
      <c r="H16" s="162"/>
      <c r="I16" s="162"/>
      <c r="J16" s="162"/>
      <c r="K16" s="162"/>
      <c r="L16" s="162"/>
      <c r="M16" s="162"/>
      <c r="N16" s="162"/>
      <c r="O16" s="162"/>
      <c r="P16" s="162"/>
      <c r="Q16" s="162"/>
      <c r="R16" s="162"/>
      <c r="S16" s="162"/>
      <c r="T16" s="162"/>
    </row>
    <row r="17" spans="1:26"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6"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6" ht="45" customHeight="1" x14ac:dyDescent="0.2">
      <c r="A19" s="141">
        <v>1</v>
      </c>
      <c r="B19" s="460" t="s">
        <v>532</v>
      </c>
      <c r="C19" s="461"/>
      <c r="D19" s="140" t="s">
        <v>533</v>
      </c>
      <c r="E19" s="140">
        <v>40</v>
      </c>
      <c r="F19" s="17">
        <f>$F$25*E19/100</f>
        <v>937294.8</v>
      </c>
      <c r="G19" s="17">
        <f>$G$25*E19/100</f>
        <v>935186</v>
      </c>
      <c r="H19" s="164">
        <f t="shared" ref="H19:I24" si="0">J19+L19+N19+P19</f>
        <v>48</v>
      </c>
      <c r="I19" s="164">
        <f t="shared" si="0"/>
        <v>48</v>
      </c>
      <c r="J19" s="141">
        <v>12</v>
      </c>
      <c r="K19" s="165">
        <v>12</v>
      </c>
      <c r="L19" s="141">
        <v>12</v>
      </c>
      <c r="M19" s="164">
        <v>8</v>
      </c>
      <c r="N19" s="141">
        <v>12</v>
      </c>
      <c r="O19" s="164">
        <v>12</v>
      </c>
      <c r="P19" s="141">
        <v>12</v>
      </c>
      <c r="Q19" s="164">
        <v>16</v>
      </c>
      <c r="R19" s="13">
        <f t="shared" ref="R19:S23" si="1">J19+L19+N19+P19</f>
        <v>48</v>
      </c>
      <c r="S19" s="13">
        <f t="shared" si="1"/>
        <v>48</v>
      </c>
      <c r="T19" s="13">
        <f t="shared" ref="T19:T23" si="2">S19-R19</f>
        <v>0</v>
      </c>
      <c r="U19" s="22"/>
      <c r="V19" s="5">
        <f>Q19/P19*100</f>
        <v>133.33333333333331</v>
      </c>
      <c r="W19" s="5">
        <f>G19/F19*100</f>
        <v>99.77501208797915</v>
      </c>
      <c r="X19" s="166">
        <f>V19/W19*100</f>
        <v>133.63399366543126</v>
      </c>
      <c r="Y19" s="167" t="s">
        <v>288</v>
      </c>
      <c r="Z19" s="167"/>
    </row>
    <row r="20" spans="1:26" ht="45" customHeight="1" x14ac:dyDescent="0.2">
      <c r="A20" s="141">
        <v>2</v>
      </c>
      <c r="B20" s="460" t="s">
        <v>534</v>
      </c>
      <c r="C20" s="461"/>
      <c r="D20" s="140" t="s">
        <v>535</v>
      </c>
      <c r="E20" s="140">
        <v>15</v>
      </c>
      <c r="F20" s="17">
        <f>$F$25*E20/100</f>
        <v>351485.55</v>
      </c>
      <c r="G20" s="17">
        <f>$G$25*E20/100</f>
        <v>350694.75</v>
      </c>
      <c r="H20" s="164">
        <f t="shared" si="0"/>
        <v>1130</v>
      </c>
      <c r="I20" s="164">
        <f t="shared" si="0"/>
        <v>1248</v>
      </c>
      <c r="J20" s="141">
        <v>15</v>
      </c>
      <c r="K20" s="165">
        <v>17</v>
      </c>
      <c r="L20" s="141">
        <v>900</v>
      </c>
      <c r="M20" s="164">
        <v>965</v>
      </c>
      <c r="N20" s="141">
        <v>15</v>
      </c>
      <c r="O20" s="164">
        <v>45</v>
      </c>
      <c r="P20" s="141">
        <v>200</v>
      </c>
      <c r="Q20" s="164">
        <v>221</v>
      </c>
      <c r="R20" s="13">
        <f t="shared" si="1"/>
        <v>1130</v>
      </c>
      <c r="S20" s="13">
        <f t="shared" si="1"/>
        <v>1248</v>
      </c>
      <c r="T20" s="13">
        <f t="shared" si="2"/>
        <v>118</v>
      </c>
      <c r="U20" s="22" t="s">
        <v>1122</v>
      </c>
      <c r="V20" s="277">
        <f t="shared" ref="V20:V25" si="3">Q20/P20*100</f>
        <v>110.5</v>
      </c>
      <c r="W20" s="5">
        <f t="shared" ref="W20:W25" si="4">G20/F20*100</f>
        <v>99.77501208797915</v>
      </c>
      <c r="X20" s="166">
        <f t="shared" ref="X20:X25" si="5">V20/W20*100</f>
        <v>110.74917225022615</v>
      </c>
      <c r="Y20" s="167" t="s">
        <v>288</v>
      </c>
      <c r="Z20" s="167"/>
    </row>
    <row r="21" spans="1:26" ht="45" customHeight="1" x14ac:dyDescent="0.2">
      <c r="A21" s="141">
        <v>3</v>
      </c>
      <c r="B21" s="460" t="s">
        <v>536</v>
      </c>
      <c r="C21" s="461"/>
      <c r="D21" s="140" t="s">
        <v>233</v>
      </c>
      <c r="E21" s="140">
        <v>5</v>
      </c>
      <c r="F21" s="17">
        <f>$F$25*E21/100</f>
        <v>117161.85</v>
      </c>
      <c r="G21" s="17">
        <f>$G$25*E21/100</f>
        <v>116898.25</v>
      </c>
      <c r="H21" s="164">
        <f t="shared" si="0"/>
        <v>1</v>
      </c>
      <c r="I21" s="164">
        <f t="shared" si="0"/>
        <v>0</v>
      </c>
      <c r="J21" s="141">
        <v>0</v>
      </c>
      <c r="K21" s="165">
        <v>0</v>
      </c>
      <c r="L21" s="141">
        <v>1</v>
      </c>
      <c r="M21" s="164">
        <v>0</v>
      </c>
      <c r="N21" s="141">
        <v>0</v>
      </c>
      <c r="O21" s="164">
        <v>0</v>
      </c>
      <c r="P21" s="141">
        <v>0</v>
      </c>
      <c r="Q21" s="164">
        <v>0</v>
      </c>
      <c r="R21" s="13">
        <f t="shared" si="1"/>
        <v>1</v>
      </c>
      <c r="S21" s="13">
        <f t="shared" si="1"/>
        <v>0</v>
      </c>
      <c r="T21" s="13">
        <f t="shared" si="2"/>
        <v>-1</v>
      </c>
      <c r="U21" s="22" t="s">
        <v>1123</v>
      </c>
      <c r="V21" s="277"/>
      <c r="W21" s="5">
        <f t="shared" si="4"/>
        <v>99.77501208797915</v>
      </c>
      <c r="X21" s="166">
        <f t="shared" si="5"/>
        <v>0</v>
      </c>
      <c r="Y21" s="167" t="s">
        <v>288</v>
      </c>
      <c r="Z21" s="167"/>
    </row>
    <row r="22" spans="1:26" ht="45" customHeight="1" x14ac:dyDescent="0.2">
      <c r="A22" s="141">
        <v>4</v>
      </c>
      <c r="B22" s="460" t="s">
        <v>537</v>
      </c>
      <c r="C22" s="461"/>
      <c r="D22" s="140" t="s">
        <v>533</v>
      </c>
      <c r="E22" s="140">
        <v>15</v>
      </c>
      <c r="F22" s="17">
        <f>$F$25*E22/100</f>
        <v>351485.55</v>
      </c>
      <c r="G22" s="17">
        <f>$G$25*E22/100</f>
        <v>350694.75</v>
      </c>
      <c r="H22" s="164">
        <f t="shared" si="0"/>
        <v>48</v>
      </c>
      <c r="I22" s="164">
        <f t="shared" si="0"/>
        <v>148</v>
      </c>
      <c r="J22" s="141">
        <v>12</v>
      </c>
      <c r="K22" s="165">
        <v>32</v>
      </c>
      <c r="L22" s="141">
        <v>12</v>
      </c>
      <c r="M22" s="164">
        <v>60</v>
      </c>
      <c r="N22" s="141">
        <v>12</v>
      </c>
      <c r="O22" s="164">
        <v>13</v>
      </c>
      <c r="P22" s="141">
        <v>12</v>
      </c>
      <c r="Q22" s="164">
        <v>43</v>
      </c>
      <c r="R22" s="13">
        <f t="shared" si="1"/>
        <v>48</v>
      </c>
      <c r="S22" s="13">
        <f t="shared" si="1"/>
        <v>148</v>
      </c>
      <c r="T22" s="13">
        <f t="shared" si="2"/>
        <v>100</v>
      </c>
      <c r="U22" s="22" t="s">
        <v>1124</v>
      </c>
      <c r="V22" s="277">
        <f t="shared" si="3"/>
        <v>358.33333333333337</v>
      </c>
      <c r="W22" s="5">
        <f t="shared" si="4"/>
        <v>99.77501208797915</v>
      </c>
      <c r="X22" s="166">
        <f t="shared" si="5"/>
        <v>359.14135797584652</v>
      </c>
      <c r="Y22" s="167" t="s">
        <v>288</v>
      </c>
      <c r="Z22" s="167"/>
    </row>
    <row r="23" spans="1:26" ht="45" customHeight="1" x14ac:dyDescent="0.2">
      <c r="A23" s="141">
        <v>5</v>
      </c>
      <c r="B23" s="460" t="s">
        <v>538</v>
      </c>
      <c r="C23" s="461"/>
      <c r="D23" s="140" t="s">
        <v>533</v>
      </c>
      <c r="E23" s="140">
        <v>25</v>
      </c>
      <c r="F23" s="17">
        <f>$F$25*E23/100</f>
        <v>585809.25</v>
      </c>
      <c r="G23" s="17">
        <f>$G$25*E23/100</f>
        <v>584491.25</v>
      </c>
      <c r="H23" s="164">
        <f t="shared" si="0"/>
        <v>11</v>
      </c>
      <c r="I23" s="164">
        <f t="shared" si="0"/>
        <v>15</v>
      </c>
      <c r="J23" s="141">
        <v>4</v>
      </c>
      <c r="K23" s="165">
        <v>6</v>
      </c>
      <c r="L23" s="141">
        <v>3</v>
      </c>
      <c r="M23" s="164">
        <v>4</v>
      </c>
      <c r="N23" s="141">
        <v>4</v>
      </c>
      <c r="O23" s="164">
        <v>4</v>
      </c>
      <c r="P23" s="141">
        <v>0</v>
      </c>
      <c r="Q23" s="164">
        <v>1</v>
      </c>
      <c r="R23" s="13">
        <f t="shared" si="1"/>
        <v>11</v>
      </c>
      <c r="S23" s="13">
        <f t="shared" si="1"/>
        <v>15</v>
      </c>
      <c r="T23" s="13">
        <f t="shared" si="2"/>
        <v>4</v>
      </c>
      <c r="U23" s="22" t="s">
        <v>1125</v>
      </c>
      <c r="V23" s="277"/>
      <c r="W23" s="5">
        <f t="shared" si="4"/>
        <v>99.77501208797915</v>
      </c>
      <c r="X23" s="166">
        <f t="shared" si="5"/>
        <v>0</v>
      </c>
      <c r="Y23" s="167" t="s">
        <v>288</v>
      </c>
      <c r="Z23" s="167"/>
    </row>
    <row r="24" spans="1:26" ht="45" customHeight="1" x14ac:dyDescent="0.2">
      <c r="A24" s="141"/>
      <c r="B24" s="460"/>
      <c r="C24" s="461"/>
      <c r="D24" s="140"/>
      <c r="E24" s="140"/>
      <c r="F24" s="17"/>
      <c r="G24" s="168"/>
      <c r="H24" s="164">
        <f t="shared" si="0"/>
        <v>0</v>
      </c>
      <c r="I24" s="164">
        <f t="shared" si="0"/>
        <v>0</v>
      </c>
      <c r="J24" s="141"/>
      <c r="K24" s="165"/>
      <c r="L24" s="141"/>
      <c r="M24" s="164"/>
      <c r="N24" s="141"/>
      <c r="O24" s="164"/>
      <c r="P24" s="141"/>
      <c r="Q24" s="164"/>
      <c r="R24" s="13"/>
      <c r="S24" s="13"/>
      <c r="T24" s="13"/>
      <c r="U24" s="22"/>
      <c r="V24" s="277"/>
      <c r="W24" s="5"/>
      <c r="X24" s="166"/>
      <c r="Y24" s="106" t="s">
        <v>288</v>
      </c>
    </row>
    <row r="25" spans="1:26" s="1" customFormat="1" ht="36.75" customHeight="1" x14ac:dyDescent="0.2">
      <c r="A25" s="370" t="s">
        <v>24</v>
      </c>
      <c r="B25" s="371"/>
      <c r="C25" s="372"/>
      <c r="D25" s="18"/>
      <c r="E25" s="18">
        <f>SUM(E19:E24)</f>
        <v>100</v>
      </c>
      <c r="F25" s="260">
        <f>SEGUIMIENTO!D16</f>
        <v>2343237</v>
      </c>
      <c r="G25" s="260">
        <f>SEGUIMIENTO!E16</f>
        <v>2337965</v>
      </c>
      <c r="H25" s="18">
        <f t="shared" ref="H25:T25" si="6">SUM(H19:H24)</f>
        <v>1238</v>
      </c>
      <c r="I25" s="18">
        <f t="shared" si="6"/>
        <v>1459</v>
      </c>
      <c r="J25" s="18">
        <f t="shared" si="6"/>
        <v>43</v>
      </c>
      <c r="K25" s="18">
        <f t="shared" si="6"/>
        <v>67</v>
      </c>
      <c r="L25" s="18">
        <f t="shared" si="6"/>
        <v>928</v>
      </c>
      <c r="M25" s="18">
        <f t="shared" si="6"/>
        <v>1037</v>
      </c>
      <c r="N25" s="18">
        <f t="shared" si="6"/>
        <v>43</v>
      </c>
      <c r="O25" s="18">
        <f t="shared" si="6"/>
        <v>74</v>
      </c>
      <c r="P25" s="18">
        <f t="shared" si="6"/>
        <v>224</v>
      </c>
      <c r="Q25" s="18">
        <f t="shared" si="6"/>
        <v>281</v>
      </c>
      <c r="R25" s="18">
        <f t="shared" si="6"/>
        <v>1238</v>
      </c>
      <c r="S25" s="18">
        <f t="shared" si="6"/>
        <v>1459</v>
      </c>
      <c r="T25" s="18">
        <f t="shared" si="6"/>
        <v>221</v>
      </c>
      <c r="U25" s="9"/>
      <c r="V25" s="277">
        <f t="shared" si="3"/>
        <v>125.44642857142858</v>
      </c>
      <c r="W25" s="5">
        <f t="shared" si="4"/>
        <v>99.77501208797915</v>
      </c>
      <c r="X25" s="166">
        <f t="shared" si="5"/>
        <v>125.72930430798948</v>
      </c>
    </row>
    <row r="26" spans="1:26" s="6" customFormat="1" ht="14.25" customHeight="1" x14ac:dyDescent="0.2">
      <c r="F26" s="10"/>
      <c r="N26" s="169"/>
    </row>
    <row r="27" spans="1:26" s="6" customFormat="1" ht="14.25" customHeight="1" x14ac:dyDescent="0.2">
      <c r="B27" s="11" t="s">
        <v>25</v>
      </c>
      <c r="F27" s="10"/>
      <c r="H27" s="6" t="s">
        <v>26</v>
      </c>
      <c r="N27" s="170"/>
    </row>
    <row r="28" spans="1:26" x14ac:dyDescent="0.2">
      <c r="J28" s="171"/>
      <c r="K28" s="171"/>
      <c r="L28" s="171"/>
      <c r="M28" s="171"/>
      <c r="N28" s="171"/>
      <c r="O28" s="171"/>
      <c r="P28" s="171"/>
    </row>
    <row r="29" spans="1:26" x14ac:dyDescent="0.2">
      <c r="J29" s="171"/>
      <c r="K29" s="171"/>
      <c r="L29" s="171"/>
      <c r="M29" s="171"/>
      <c r="N29" s="171"/>
      <c r="O29" s="171"/>
      <c r="P29" s="171"/>
    </row>
    <row r="30" spans="1:26" x14ac:dyDescent="0.2">
      <c r="A30" s="6"/>
      <c r="B30" s="6"/>
      <c r="C30" s="6"/>
      <c r="D30" s="6"/>
      <c r="E30" s="6"/>
      <c r="F30" s="6"/>
      <c r="G30" s="6"/>
      <c r="H30" s="6"/>
      <c r="I30" s="6"/>
      <c r="J30" s="6"/>
      <c r="K30" s="6"/>
      <c r="L30" s="6"/>
      <c r="M30" s="6"/>
      <c r="N30" s="6"/>
      <c r="O30" s="6"/>
      <c r="P30" s="6"/>
      <c r="Q30" s="6"/>
      <c r="R30" s="1"/>
      <c r="S30" s="1"/>
      <c r="T30" s="395"/>
      <c r="U30" s="395"/>
      <c r="V30" s="28"/>
    </row>
    <row r="31" spans="1:26" x14ac:dyDescent="0.2">
      <c r="A31" s="388" t="s">
        <v>54</v>
      </c>
      <c r="B31" s="388"/>
      <c r="C31" s="388"/>
      <c r="D31" s="6"/>
      <c r="E31" s="6"/>
      <c r="F31" s="6"/>
      <c r="G31" s="6"/>
      <c r="H31" s="387" t="s">
        <v>283</v>
      </c>
      <c r="I31" s="387"/>
      <c r="J31" s="387"/>
      <c r="K31" s="387"/>
      <c r="L31" s="387"/>
      <c r="M31" s="387"/>
      <c r="N31" s="387"/>
      <c r="O31" s="387"/>
      <c r="P31" s="387"/>
      <c r="Q31" s="387"/>
      <c r="R31" s="387"/>
      <c r="S31" s="387"/>
      <c r="T31" s="387"/>
      <c r="U31" s="387"/>
      <c r="V31" s="387"/>
    </row>
    <row r="32" spans="1:26" x14ac:dyDescent="0.2">
      <c r="A32" s="387" t="s">
        <v>53</v>
      </c>
      <c r="B32" s="387"/>
      <c r="C32" s="387"/>
      <c r="D32" s="6"/>
      <c r="E32" s="6"/>
      <c r="F32" s="6"/>
      <c r="G32" s="6"/>
      <c r="H32" s="387" t="s">
        <v>113</v>
      </c>
      <c r="I32" s="387"/>
      <c r="J32" s="387"/>
      <c r="K32" s="387"/>
      <c r="L32" s="387"/>
      <c r="M32" s="387"/>
      <c r="N32" s="387"/>
      <c r="O32" s="387"/>
      <c r="P32" s="387"/>
      <c r="Q32" s="387"/>
      <c r="R32" s="387"/>
      <c r="S32" s="387"/>
      <c r="T32" s="387"/>
      <c r="U32" s="387"/>
      <c r="V32" s="387"/>
    </row>
    <row r="33" spans="10:16" x14ac:dyDescent="0.2">
      <c r="J33" s="171"/>
      <c r="K33" s="171"/>
      <c r="L33" s="171"/>
      <c r="M33" s="171"/>
      <c r="N33" s="171"/>
      <c r="O33" s="171"/>
      <c r="P33" s="171"/>
    </row>
    <row r="34" spans="10:16" x14ac:dyDescent="0.2">
      <c r="J34" s="171"/>
      <c r="K34" s="171"/>
      <c r="L34" s="171"/>
      <c r="M34" s="171"/>
      <c r="N34" s="171"/>
      <c r="O34" s="171"/>
      <c r="P34" s="171"/>
    </row>
    <row r="35" spans="10:16" x14ac:dyDescent="0.2">
      <c r="J35" s="171"/>
      <c r="K35" s="171"/>
      <c r="L35" s="171"/>
      <c r="M35" s="171"/>
      <c r="N35" s="171"/>
      <c r="O35" s="171"/>
      <c r="P35" s="171"/>
    </row>
  </sheetData>
  <mergeCells count="33">
    <mergeCell ref="A1:X1"/>
    <mergeCell ref="A2:X2"/>
    <mergeCell ref="A3:X3"/>
    <mergeCell ref="A4:X4"/>
    <mergeCell ref="A5:X5"/>
    <mergeCell ref="A6:X6"/>
    <mergeCell ref="A14:X14"/>
    <mergeCell ref="A15:X15"/>
    <mergeCell ref="A17:C17"/>
    <mergeCell ref="D17:D18"/>
    <mergeCell ref="E17:E18"/>
    <mergeCell ref="F17:G17"/>
    <mergeCell ref="H17:I17"/>
    <mergeCell ref="J17:K17"/>
    <mergeCell ref="L17:M17"/>
    <mergeCell ref="N17:O17"/>
    <mergeCell ref="A25:C25"/>
    <mergeCell ref="P17:Q17"/>
    <mergeCell ref="R17:T17"/>
    <mergeCell ref="U17:U18"/>
    <mergeCell ref="V17:X17"/>
    <mergeCell ref="B18:C18"/>
    <mergeCell ref="B19:C19"/>
    <mergeCell ref="B20:C20"/>
    <mergeCell ref="B21:C21"/>
    <mergeCell ref="B22:C22"/>
    <mergeCell ref="B23:C23"/>
    <mergeCell ref="B24:C24"/>
    <mergeCell ref="T30:U30"/>
    <mergeCell ref="A31:C31"/>
    <mergeCell ref="H31:V31"/>
    <mergeCell ref="A32:C32"/>
    <mergeCell ref="H32:V3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opLeftCell="A6" workbookViewId="0">
      <selection activeCell="V18" sqref="V18"/>
    </sheetView>
  </sheetViews>
  <sheetFormatPr baseColWidth="10" defaultRowHeight="12.75" x14ac:dyDescent="0.2"/>
  <cols>
    <col min="1" max="1" width="11.7109375" style="159" customWidth="1"/>
    <col min="2" max="2" width="6.85546875" style="159" customWidth="1"/>
    <col min="3" max="3" width="30.85546875" style="159" customWidth="1"/>
    <col min="4" max="5" width="11.42578125" style="159"/>
    <col min="6" max="6" width="12.7109375" style="159" customWidth="1"/>
    <col min="7" max="7" width="12.42578125" style="159" bestFit="1" customWidth="1"/>
    <col min="8" max="15" width="9.28515625" style="159" hidden="1" customWidth="1"/>
    <col min="16" max="20" width="9.28515625" style="159" customWidth="1"/>
    <col min="21" max="21" width="20.7109375" style="159" customWidth="1"/>
    <col min="22" max="24" width="8.85546875" style="159" customWidth="1"/>
    <col min="25" max="25" width="11.28515625" style="159" customWidth="1"/>
    <col min="26"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ht="12.75" customHeight="1"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134</v>
      </c>
      <c r="C8" s="145" t="s">
        <v>526</v>
      </c>
      <c r="D8" s="154"/>
      <c r="E8" s="1"/>
      <c r="F8" s="1"/>
      <c r="G8" s="1"/>
      <c r="H8" s="1"/>
      <c r="I8" s="1"/>
      <c r="J8" s="1"/>
      <c r="K8" s="1"/>
      <c r="L8" s="1"/>
      <c r="M8" s="1"/>
      <c r="N8" s="1"/>
      <c r="O8" s="1"/>
      <c r="P8" s="1"/>
      <c r="Q8" s="1"/>
      <c r="R8" s="1"/>
      <c r="S8" s="1"/>
      <c r="T8" s="26"/>
      <c r="U8" s="26"/>
      <c r="X8" s="26"/>
    </row>
    <row r="9" spans="1:24" x14ac:dyDescent="0.2">
      <c r="A9" s="143" t="s">
        <v>0</v>
      </c>
      <c r="B9" s="144">
        <v>6</v>
      </c>
      <c r="C9" s="145" t="s">
        <v>527</v>
      </c>
      <c r="D9" s="154"/>
      <c r="E9" s="161"/>
      <c r="F9" s="161"/>
      <c r="G9" s="161"/>
      <c r="H9" s="161"/>
      <c r="I9" s="161"/>
      <c r="J9" s="161"/>
      <c r="K9" s="161"/>
      <c r="L9" s="162"/>
      <c r="M9" s="162"/>
      <c r="N9" s="162"/>
      <c r="O9" s="162"/>
      <c r="P9" s="162"/>
      <c r="Q9" s="162"/>
      <c r="R9" s="162"/>
      <c r="S9" s="162"/>
    </row>
    <row r="10" spans="1:24" x14ac:dyDescent="0.2">
      <c r="A10" s="143" t="s">
        <v>461</v>
      </c>
      <c r="B10" s="144">
        <v>2</v>
      </c>
      <c r="C10" s="145" t="s">
        <v>539</v>
      </c>
      <c r="D10" s="154"/>
      <c r="E10" s="161"/>
      <c r="F10" s="161"/>
      <c r="G10" s="161"/>
      <c r="H10" s="161"/>
      <c r="I10" s="161"/>
      <c r="J10" s="161"/>
      <c r="K10" s="161"/>
      <c r="L10" s="162"/>
      <c r="M10" s="162"/>
      <c r="N10" s="162"/>
      <c r="O10" s="162"/>
      <c r="P10" s="162"/>
      <c r="Q10" s="162"/>
      <c r="R10" s="162"/>
      <c r="S10" s="162"/>
    </row>
    <row r="11" spans="1:24" x14ac:dyDescent="0.2">
      <c r="A11" s="143" t="s">
        <v>6</v>
      </c>
      <c r="B11" s="147">
        <v>16</v>
      </c>
      <c r="C11" s="145" t="s">
        <v>529</v>
      </c>
      <c r="D11" s="154"/>
      <c r="E11" s="161"/>
      <c r="F11" s="161"/>
      <c r="G11" s="161"/>
      <c r="H11" s="161"/>
      <c r="I11" s="161"/>
      <c r="J11" s="161"/>
      <c r="K11" s="161"/>
      <c r="L11" s="162"/>
      <c r="M11" s="162"/>
      <c r="N11" s="162"/>
      <c r="O11" s="162"/>
      <c r="P11" s="162"/>
      <c r="Q11" s="162"/>
      <c r="R11" s="162"/>
      <c r="S11" s="162"/>
    </row>
    <row r="12" spans="1:24" x14ac:dyDescent="0.2">
      <c r="A12" s="143" t="s">
        <v>447</v>
      </c>
      <c r="B12" s="144">
        <v>5</v>
      </c>
      <c r="C12" s="145" t="s">
        <v>540</v>
      </c>
      <c r="D12" s="154"/>
      <c r="E12" s="161"/>
      <c r="F12" s="161"/>
      <c r="G12" s="161"/>
      <c r="H12" s="161"/>
      <c r="I12" s="161"/>
      <c r="J12" s="161"/>
      <c r="K12" s="161"/>
      <c r="L12" s="162"/>
      <c r="M12" s="162"/>
      <c r="N12" s="162"/>
      <c r="O12" s="162"/>
      <c r="P12" s="162"/>
      <c r="Q12" s="162"/>
      <c r="R12" s="162"/>
      <c r="S12" s="162"/>
    </row>
    <row r="13" spans="1:24" x14ac:dyDescent="0.2">
      <c r="A13" s="161"/>
      <c r="B13" s="161"/>
      <c r="C13" s="161"/>
      <c r="D13" s="161"/>
      <c r="E13" s="161"/>
      <c r="F13" s="161"/>
      <c r="G13" s="161"/>
      <c r="H13" s="161"/>
      <c r="I13" s="161"/>
      <c r="J13" s="161"/>
      <c r="K13" s="161"/>
      <c r="L13" s="162"/>
      <c r="M13" s="162"/>
      <c r="N13" s="162"/>
      <c r="O13" s="162"/>
      <c r="P13" s="162"/>
      <c r="Q13" s="162"/>
      <c r="R13" s="162"/>
      <c r="S13" s="162"/>
      <c r="U13" s="163"/>
      <c r="X13" s="26"/>
    </row>
    <row r="14" spans="1:24" x14ac:dyDescent="0.2">
      <c r="A14" s="471" t="s">
        <v>3</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20.25" customHeight="1" x14ac:dyDescent="0.2">
      <c r="A15" s="472" t="s">
        <v>541</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ht="12.7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6" ht="24"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6" ht="39.75" customHeight="1" x14ac:dyDescent="0.2">
      <c r="A18" s="141">
        <v>1</v>
      </c>
      <c r="B18" s="460" t="s">
        <v>542</v>
      </c>
      <c r="C18" s="461"/>
      <c r="D18" s="140" t="s">
        <v>44</v>
      </c>
      <c r="E18" s="140">
        <v>25</v>
      </c>
      <c r="F18" s="17">
        <f>$F$23*E18/100</f>
        <v>415240.75</v>
      </c>
      <c r="G18" s="17">
        <f>$G$23*E18/100</f>
        <v>415240.75</v>
      </c>
      <c r="H18" s="172">
        <f t="shared" ref="H18:I22" si="0">J18+L18+N18+P18</f>
        <v>80</v>
      </c>
      <c r="I18" s="164">
        <f t="shared" si="0"/>
        <v>106</v>
      </c>
      <c r="J18" s="141">
        <v>20</v>
      </c>
      <c r="K18" s="165">
        <v>13</v>
      </c>
      <c r="L18" s="141">
        <v>20</v>
      </c>
      <c r="M18" s="164">
        <v>26</v>
      </c>
      <c r="N18" s="141">
        <v>20</v>
      </c>
      <c r="O18" s="173">
        <v>35</v>
      </c>
      <c r="P18" s="141">
        <v>20</v>
      </c>
      <c r="Q18" s="164">
        <v>32</v>
      </c>
      <c r="R18" s="13">
        <f t="shared" ref="R18:S21" si="1">J18+L18+N18+P18</f>
        <v>80</v>
      </c>
      <c r="S18" s="13">
        <f>K18+M18+O19+Q18</f>
        <v>79</v>
      </c>
      <c r="T18" s="13">
        <f>S18-R18</f>
        <v>-1</v>
      </c>
      <c r="U18" s="22" t="s">
        <v>1126</v>
      </c>
      <c r="V18" s="5">
        <f>Q18/P18*100</f>
        <v>160</v>
      </c>
      <c r="W18" s="5">
        <f>G18/F18*100</f>
        <v>100</v>
      </c>
      <c r="X18" s="166">
        <f>V18/W18*100</f>
        <v>160</v>
      </c>
      <c r="Y18" s="167" t="s">
        <v>288</v>
      </c>
      <c r="Z18" s="167"/>
    </row>
    <row r="19" spans="1:26" ht="37.5" customHeight="1" x14ac:dyDescent="0.2">
      <c r="A19" s="141">
        <v>2</v>
      </c>
      <c r="B19" s="460" t="s">
        <v>543</v>
      </c>
      <c r="C19" s="461"/>
      <c r="D19" s="140" t="s">
        <v>233</v>
      </c>
      <c r="E19" s="140">
        <v>15</v>
      </c>
      <c r="F19" s="17">
        <f>$F$23*E19/100</f>
        <v>249144.45</v>
      </c>
      <c r="G19" s="17">
        <f>$G$23*E19/100</f>
        <v>249144.45</v>
      </c>
      <c r="H19" s="172">
        <f t="shared" si="0"/>
        <v>56</v>
      </c>
      <c r="I19" s="164">
        <f t="shared" si="0"/>
        <v>72</v>
      </c>
      <c r="J19" s="141">
        <v>14</v>
      </c>
      <c r="K19" s="165">
        <v>3</v>
      </c>
      <c r="L19" s="141">
        <v>14</v>
      </c>
      <c r="M19" s="164">
        <v>53</v>
      </c>
      <c r="N19" s="141">
        <v>14</v>
      </c>
      <c r="O19" s="164">
        <v>8</v>
      </c>
      <c r="P19" s="141">
        <v>14</v>
      </c>
      <c r="Q19" s="164">
        <v>8</v>
      </c>
      <c r="R19" s="13">
        <f t="shared" si="1"/>
        <v>56</v>
      </c>
      <c r="S19" s="13">
        <f>K19+M19+O20+Q19</f>
        <v>72</v>
      </c>
      <c r="T19" s="13">
        <f>S19-R19</f>
        <v>16</v>
      </c>
      <c r="U19" s="22" t="s">
        <v>1127</v>
      </c>
      <c r="V19" s="277">
        <f t="shared" ref="V19:V23" si="2">Q19/P19*100</f>
        <v>57.142857142857139</v>
      </c>
      <c r="W19" s="5">
        <f>G19/F19*100</f>
        <v>100</v>
      </c>
      <c r="X19" s="166">
        <f>V19/W19*100</f>
        <v>57.142857142857139</v>
      </c>
      <c r="Y19" s="167" t="s">
        <v>288</v>
      </c>
      <c r="Z19" s="167"/>
    </row>
    <row r="20" spans="1:26" ht="39.75" customHeight="1" x14ac:dyDescent="0.2">
      <c r="A20" s="141">
        <v>3</v>
      </c>
      <c r="B20" s="460" t="s">
        <v>544</v>
      </c>
      <c r="C20" s="461"/>
      <c r="D20" s="140" t="s">
        <v>44</v>
      </c>
      <c r="E20" s="140">
        <v>50</v>
      </c>
      <c r="F20" s="17">
        <f>$F$23*E20/100</f>
        <v>830481.5</v>
      </c>
      <c r="G20" s="17">
        <f>$G$23*E20/100</f>
        <v>830481.5</v>
      </c>
      <c r="H20" s="172">
        <f t="shared" si="0"/>
        <v>68</v>
      </c>
      <c r="I20" s="164">
        <f t="shared" si="0"/>
        <v>52</v>
      </c>
      <c r="J20" s="141">
        <v>17</v>
      </c>
      <c r="K20" s="165">
        <v>17</v>
      </c>
      <c r="L20" s="141">
        <v>17</v>
      </c>
      <c r="M20" s="164">
        <v>24</v>
      </c>
      <c r="N20" s="141">
        <v>17</v>
      </c>
      <c r="O20" s="164">
        <v>8</v>
      </c>
      <c r="P20" s="141">
        <v>17</v>
      </c>
      <c r="Q20" s="164">
        <v>3</v>
      </c>
      <c r="R20" s="13">
        <f t="shared" si="1"/>
        <v>68</v>
      </c>
      <c r="S20" s="13">
        <f t="shared" si="1"/>
        <v>52</v>
      </c>
      <c r="T20" s="13">
        <f>S20-R20</f>
        <v>-16</v>
      </c>
      <c r="U20" s="22" t="s">
        <v>1128</v>
      </c>
      <c r="V20" s="277">
        <f t="shared" si="2"/>
        <v>17.647058823529413</v>
      </c>
      <c r="W20" s="5">
        <f>G20/F20*100</f>
        <v>100</v>
      </c>
      <c r="X20" s="166">
        <f>V20/W20*100</f>
        <v>17.647058823529413</v>
      </c>
      <c r="Y20" s="167" t="s">
        <v>288</v>
      </c>
      <c r="Z20" s="167"/>
    </row>
    <row r="21" spans="1:26" ht="39.75" customHeight="1" x14ac:dyDescent="0.2">
      <c r="A21" s="141">
        <v>4</v>
      </c>
      <c r="B21" s="460" t="s">
        <v>545</v>
      </c>
      <c r="C21" s="461"/>
      <c r="D21" s="140" t="s">
        <v>546</v>
      </c>
      <c r="E21" s="140">
        <v>10</v>
      </c>
      <c r="F21" s="17">
        <f>$F$23*E21/100</f>
        <v>166096.29999999999</v>
      </c>
      <c r="G21" s="17">
        <f>$G$23*E21/100</f>
        <v>166096.29999999999</v>
      </c>
      <c r="H21" s="172">
        <f t="shared" si="0"/>
        <v>8</v>
      </c>
      <c r="I21" s="164">
        <f t="shared" si="0"/>
        <v>85</v>
      </c>
      <c r="J21" s="141">
        <v>2</v>
      </c>
      <c r="K21" s="165">
        <v>2</v>
      </c>
      <c r="L21" s="141">
        <v>2</v>
      </c>
      <c r="M21" s="164">
        <v>7</v>
      </c>
      <c r="N21" s="141">
        <v>2</v>
      </c>
      <c r="O21" s="164">
        <v>49</v>
      </c>
      <c r="P21" s="141">
        <v>2</v>
      </c>
      <c r="Q21" s="164">
        <v>27</v>
      </c>
      <c r="R21" s="13">
        <f t="shared" si="1"/>
        <v>8</v>
      </c>
      <c r="S21" s="13">
        <f t="shared" si="1"/>
        <v>85</v>
      </c>
      <c r="T21" s="13">
        <f>S21-R21</f>
        <v>77</v>
      </c>
      <c r="U21" s="22" t="s">
        <v>1129</v>
      </c>
      <c r="V21" s="277">
        <f t="shared" si="2"/>
        <v>1350</v>
      </c>
      <c r="W21" s="5">
        <f>G21/F21*100</f>
        <v>100</v>
      </c>
      <c r="X21" s="166">
        <f>V21/W21*100</f>
        <v>1350</v>
      </c>
      <c r="Y21" s="167" t="s">
        <v>288</v>
      </c>
      <c r="Z21" s="167"/>
    </row>
    <row r="22" spans="1:26" ht="31.5" customHeight="1" x14ac:dyDescent="0.2">
      <c r="A22" s="141"/>
      <c r="B22" s="460"/>
      <c r="C22" s="461"/>
      <c r="D22" s="140"/>
      <c r="E22" s="140"/>
      <c r="F22" s="168"/>
      <c r="G22" s="168"/>
      <c r="H22" s="172">
        <f t="shared" si="0"/>
        <v>0</v>
      </c>
      <c r="I22" s="164">
        <f t="shared" si="0"/>
        <v>0</v>
      </c>
      <c r="J22" s="141"/>
      <c r="K22" s="165"/>
      <c r="L22" s="141"/>
      <c r="M22" s="164"/>
      <c r="N22" s="141"/>
      <c r="O22" s="164"/>
      <c r="P22" s="141"/>
      <c r="Q22" s="164"/>
      <c r="R22" s="13"/>
      <c r="S22" s="13"/>
      <c r="T22" s="13"/>
      <c r="U22" s="58"/>
      <c r="V22" s="277"/>
      <c r="W22" s="5"/>
      <c r="X22" s="166"/>
    </row>
    <row r="23" spans="1:26" s="1" customFormat="1" ht="36.75" customHeight="1" x14ac:dyDescent="0.2">
      <c r="A23" s="370" t="s">
        <v>24</v>
      </c>
      <c r="B23" s="371"/>
      <c r="C23" s="372"/>
      <c r="D23" s="18"/>
      <c r="E23" s="18">
        <f>SUM(E18:E22)</f>
        <v>100</v>
      </c>
      <c r="F23" s="19">
        <f>SEGUIMIENTO!D17</f>
        <v>1660963</v>
      </c>
      <c r="G23" s="19">
        <f>SEGUIMIENTO!E17</f>
        <v>1660963</v>
      </c>
      <c r="H23" s="18">
        <f t="shared" ref="H23:N23" si="3">SUM(H18:H22)</f>
        <v>212</v>
      </c>
      <c r="I23" s="18">
        <f t="shared" si="3"/>
        <v>315</v>
      </c>
      <c r="J23" s="18">
        <f t="shared" si="3"/>
        <v>53</v>
      </c>
      <c r="K23" s="18">
        <f t="shared" si="3"/>
        <v>35</v>
      </c>
      <c r="L23" s="18">
        <f t="shared" si="3"/>
        <v>53</v>
      </c>
      <c r="M23" s="18">
        <f t="shared" si="3"/>
        <v>110</v>
      </c>
      <c r="N23" s="18">
        <f t="shared" si="3"/>
        <v>53</v>
      </c>
      <c r="O23" s="18">
        <f>SUM(O19:O22)</f>
        <v>65</v>
      </c>
      <c r="P23" s="18">
        <f>SUM(P18:P22)</f>
        <v>53</v>
      </c>
      <c r="Q23" s="18">
        <f>SUM(Q18:Q22)</f>
        <v>70</v>
      </c>
      <c r="R23" s="18">
        <f>SUM(R18:R22)</f>
        <v>212</v>
      </c>
      <c r="S23" s="18">
        <f>SUM(S18:S22)</f>
        <v>288</v>
      </c>
      <c r="T23" s="18">
        <f>SUM(T18:T22)</f>
        <v>76</v>
      </c>
      <c r="U23" s="9"/>
      <c r="V23" s="277">
        <f t="shared" si="2"/>
        <v>132.0754716981132</v>
      </c>
      <c r="W23" s="5">
        <f>G23/F23*100</f>
        <v>100</v>
      </c>
      <c r="X23" s="166">
        <f>V23/W23*100</f>
        <v>132.0754716981132</v>
      </c>
    </row>
    <row r="24" spans="1:26" s="6" customFormat="1" ht="14.25" customHeight="1" x14ac:dyDescent="0.2">
      <c r="B24" s="11" t="s">
        <v>25</v>
      </c>
      <c r="F24" s="10"/>
      <c r="H24" s="6" t="s">
        <v>26</v>
      </c>
    </row>
    <row r="25" spans="1:26" x14ac:dyDescent="0.2">
      <c r="J25" s="171"/>
      <c r="K25" s="171"/>
      <c r="L25" s="171"/>
      <c r="M25" s="171"/>
      <c r="N25" s="174" t="s">
        <v>288</v>
      </c>
      <c r="O25" s="171"/>
      <c r="P25" s="171"/>
    </row>
    <row r="26" spans="1:26" x14ac:dyDescent="0.2">
      <c r="J26" s="171"/>
      <c r="K26" s="171"/>
      <c r="L26" s="171"/>
      <c r="M26" s="171"/>
      <c r="N26" s="171"/>
      <c r="O26" s="171"/>
      <c r="P26" s="171"/>
    </row>
    <row r="27" spans="1:26" x14ac:dyDescent="0.2">
      <c r="J27" s="171"/>
      <c r="K27" s="171"/>
      <c r="L27" s="171"/>
      <c r="M27" s="171"/>
      <c r="N27" s="171"/>
      <c r="O27" s="171"/>
      <c r="P27" s="171"/>
    </row>
    <row r="28" spans="1:26" x14ac:dyDescent="0.2">
      <c r="J28" s="171"/>
      <c r="K28" s="171"/>
      <c r="L28" s="171"/>
      <c r="M28" s="171"/>
      <c r="N28" s="171"/>
      <c r="O28" s="171"/>
      <c r="P28" s="171"/>
    </row>
    <row r="29" spans="1:26" x14ac:dyDescent="0.2">
      <c r="A29" s="6"/>
      <c r="B29" s="6"/>
      <c r="C29" s="6"/>
      <c r="D29" s="6"/>
      <c r="E29" s="6"/>
      <c r="F29" s="6"/>
      <c r="G29" s="6"/>
      <c r="H29" s="6"/>
      <c r="I29" s="6"/>
      <c r="J29" s="6"/>
      <c r="K29" s="6"/>
      <c r="L29" s="6"/>
      <c r="M29" s="6"/>
      <c r="N29" s="6"/>
      <c r="O29" s="6"/>
      <c r="P29" s="6"/>
      <c r="Q29" s="6"/>
      <c r="R29" s="50"/>
      <c r="S29" s="50"/>
      <c r="T29" s="395"/>
      <c r="U29" s="395"/>
      <c r="V29" s="6"/>
    </row>
    <row r="30" spans="1:26" x14ac:dyDescent="0.2">
      <c r="A30" s="388" t="s">
        <v>54</v>
      </c>
      <c r="B30" s="388"/>
      <c r="C30" s="388"/>
      <c r="D30" s="6"/>
      <c r="E30" s="6"/>
      <c r="F30" s="6"/>
      <c r="G30" s="6"/>
      <c r="H30" s="387" t="s">
        <v>283</v>
      </c>
      <c r="I30" s="387"/>
      <c r="J30" s="387"/>
      <c r="K30" s="387"/>
      <c r="L30" s="387"/>
      <c r="M30" s="387"/>
      <c r="N30" s="387"/>
      <c r="O30" s="387"/>
      <c r="P30" s="387"/>
      <c r="Q30" s="387"/>
      <c r="R30" s="387"/>
      <c r="S30" s="387"/>
      <c r="T30" s="387"/>
      <c r="U30" s="387"/>
      <c r="V30" s="387"/>
    </row>
    <row r="31" spans="1:26" x14ac:dyDescent="0.2">
      <c r="A31" s="387" t="s">
        <v>53</v>
      </c>
      <c r="B31" s="387"/>
      <c r="C31" s="387"/>
      <c r="D31" s="6"/>
      <c r="E31" s="6"/>
      <c r="F31" s="6"/>
      <c r="G31" s="6"/>
      <c r="H31" s="387" t="s">
        <v>113</v>
      </c>
      <c r="I31" s="387"/>
      <c r="J31" s="387"/>
      <c r="K31" s="387"/>
      <c r="L31" s="387"/>
      <c r="M31" s="387"/>
      <c r="N31" s="387"/>
      <c r="O31" s="387"/>
      <c r="P31" s="387"/>
      <c r="Q31" s="387"/>
      <c r="R31" s="387"/>
      <c r="S31" s="387"/>
      <c r="T31" s="387"/>
      <c r="U31" s="387"/>
      <c r="V31" s="387"/>
    </row>
    <row r="32" spans="1:26" x14ac:dyDescent="0.2">
      <c r="J32" s="171"/>
      <c r="K32" s="171"/>
      <c r="L32" s="171"/>
      <c r="M32" s="171"/>
      <c r="N32" s="171"/>
      <c r="O32" s="171"/>
      <c r="P32" s="171"/>
    </row>
  </sheetData>
  <mergeCells count="32">
    <mergeCell ref="A6:X6"/>
    <mergeCell ref="A1:X1"/>
    <mergeCell ref="A2:X2"/>
    <mergeCell ref="A3:X3"/>
    <mergeCell ref="A4:X4"/>
    <mergeCell ref="A5:X5"/>
    <mergeCell ref="A14:X14"/>
    <mergeCell ref="A15:X15"/>
    <mergeCell ref="A16:C16"/>
    <mergeCell ref="D16:D17"/>
    <mergeCell ref="E16:E17"/>
    <mergeCell ref="F16:G16"/>
    <mergeCell ref="H16:I16"/>
    <mergeCell ref="J16:K16"/>
    <mergeCell ref="L16:M16"/>
    <mergeCell ref="N16:O16"/>
    <mergeCell ref="P16:Q16"/>
    <mergeCell ref="R16:T16"/>
    <mergeCell ref="U16:U17"/>
    <mergeCell ref="V16:X16"/>
    <mergeCell ref="B17:C17"/>
    <mergeCell ref="B18:C18"/>
    <mergeCell ref="B19:C19"/>
    <mergeCell ref="A31:C31"/>
    <mergeCell ref="H31:V31"/>
    <mergeCell ref="B20:C20"/>
    <mergeCell ref="B21:C21"/>
    <mergeCell ref="B22:C22"/>
    <mergeCell ref="A23:C23"/>
    <mergeCell ref="T29:U29"/>
    <mergeCell ref="A30:C30"/>
    <mergeCell ref="H30:V30"/>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opLeftCell="A2" workbookViewId="0">
      <selection activeCell="V19" sqref="V19"/>
    </sheetView>
  </sheetViews>
  <sheetFormatPr baseColWidth="10" defaultRowHeight="12.75" x14ac:dyDescent="0.2"/>
  <cols>
    <col min="1" max="1" width="14.42578125" style="159" customWidth="1"/>
    <col min="2" max="2" width="7.5703125" style="159" customWidth="1"/>
    <col min="3" max="3" width="30.85546875" style="159" customWidth="1"/>
    <col min="4" max="4" width="11.7109375" style="159" customWidth="1"/>
    <col min="5" max="5" width="14" style="159" customWidth="1"/>
    <col min="6" max="6" width="12.85546875" style="159" customWidth="1"/>
    <col min="7" max="7" width="12.42578125" style="159" customWidth="1"/>
    <col min="8" max="8" width="10.140625" style="159" hidden="1" customWidth="1"/>
    <col min="9" max="9" width="8.85546875" style="159" hidden="1" customWidth="1"/>
    <col min="10" max="10" width="10.85546875" style="159" hidden="1" customWidth="1"/>
    <col min="11" max="11" width="8.85546875" style="159" hidden="1" customWidth="1"/>
    <col min="12" max="12" width="11" style="159" hidden="1" customWidth="1"/>
    <col min="13" max="13" width="8.85546875" style="159" hidden="1" customWidth="1"/>
    <col min="14" max="14" width="10.28515625" style="159" hidden="1" customWidth="1"/>
    <col min="15" max="15" width="8.85546875" style="159" hidden="1" customWidth="1"/>
    <col min="16" max="16" width="10.28515625" style="159" customWidth="1"/>
    <col min="17" max="17" width="8.85546875" style="159" customWidth="1"/>
    <col min="18" max="18" width="11.140625" style="159" customWidth="1"/>
    <col min="19" max="20" width="8.85546875" style="159" customWidth="1"/>
    <col min="21" max="21" width="24" style="159" customWidth="1"/>
    <col min="22" max="24" width="8.85546875" style="159" customWidth="1"/>
    <col min="25" max="25" width="11.5703125" style="159" customWidth="1"/>
    <col min="26"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6" t="s">
        <v>49</v>
      </c>
      <c r="B3" s="366"/>
      <c r="C3" s="366"/>
      <c r="D3" s="366"/>
      <c r="E3" s="366"/>
      <c r="F3" s="366"/>
      <c r="G3" s="366"/>
      <c r="H3" s="366"/>
      <c r="I3" s="366"/>
      <c r="J3" s="366"/>
      <c r="K3" s="366"/>
      <c r="L3" s="366"/>
      <c r="M3" s="366"/>
      <c r="N3" s="366"/>
      <c r="O3" s="366"/>
      <c r="P3" s="366"/>
      <c r="Q3" s="366"/>
      <c r="R3" s="366"/>
      <c r="S3" s="366"/>
      <c r="T3" s="366"/>
      <c r="U3" s="366"/>
      <c r="V3" s="366"/>
      <c r="W3" s="366"/>
      <c r="X3" s="366"/>
    </row>
    <row r="4" spans="1:24" hidden="1" x14ac:dyDescent="0.2">
      <c r="A4" s="366" t="s">
        <v>50</v>
      </c>
      <c r="B4" s="366"/>
      <c r="C4" s="366"/>
      <c r="D4" s="366"/>
      <c r="E4" s="366"/>
      <c r="F4" s="366"/>
      <c r="G4" s="366"/>
      <c r="H4" s="366"/>
      <c r="I4" s="366"/>
      <c r="J4" s="366"/>
      <c r="K4" s="366"/>
      <c r="L4" s="366"/>
      <c r="M4" s="366"/>
      <c r="N4" s="366"/>
      <c r="O4" s="366"/>
      <c r="P4" s="366"/>
      <c r="Q4" s="366"/>
      <c r="R4" s="366"/>
      <c r="S4" s="366"/>
      <c r="T4" s="366"/>
      <c r="U4" s="366"/>
      <c r="V4" s="366"/>
      <c r="W4" s="366"/>
      <c r="X4" s="366"/>
    </row>
    <row r="5" spans="1:24" hidden="1" x14ac:dyDescent="0.2">
      <c r="A5" s="366" t="s">
        <v>51</v>
      </c>
      <c r="B5" s="366"/>
      <c r="C5" s="366"/>
      <c r="D5" s="366"/>
      <c r="E5" s="366"/>
      <c r="F5" s="366"/>
      <c r="G5" s="366"/>
      <c r="H5" s="366"/>
      <c r="I5" s="366"/>
      <c r="J5" s="366"/>
      <c r="K5" s="366"/>
      <c r="L5" s="366"/>
      <c r="M5" s="366"/>
      <c r="N5" s="366"/>
      <c r="O5" s="366"/>
      <c r="P5" s="366"/>
      <c r="Q5" s="366"/>
      <c r="R5" s="366"/>
      <c r="S5" s="366"/>
      <c r="T5" s="366"/>
      <c r="U5" s="366"/>
      <c r="V5" s="366"/>
      <c r="W5" s="366"/>
      <c r="X5" s="366"/>
    </row>
    <row r="6" spans="1:24" x14ac:dyDescent="0.2">
      <c r="A6" s="366" t="s">
        <v>57</v>
      </c>
      <c r="B6" s="366"/>
      <c r="C6" s="366"/>
      <c r="D6" s="366"/>
      <c r="E6" s="366"/>
      <c r="F6" s="366"/>
      <c r="G6" s="366"/>
      <c r="H6" s="366"/>
      <c r="I6" s="366"/>
      <c r="J6" s="366"/>
      <c r="K6" s="366"/>
      <c r="L6" s="366"/>
      <c r="M6" s="366"/>
      <c r="N6" s="366"/>
      <c r="O6" s="366"/>
      <c r="P6" s="366"/>
      <c r="Q6" s="366"/>
      <c r="R6" s="366"/>
      <c r="S6" s="366"/>
      <c r="T6" s="366"/>
      <c r="U6" s="366"/>
      <c r="V6" s="366"/>
      <c r="W6" s="366"/>
      <c r="X6" s="366"/>
    </row>
    <row r="7" spans="1:24" x14ac:dyDescent="0.2">
      <c r="A7" s="29"/>
      <c r="B7" s="29"/>
      <c r="C7" s="29"/>
      <c r="D7" s="29"/>
      <c r="E7" s="29"/>
      <c r="F7" s="29"/>
      <c r="G7" s="29"/>
      <c r="H7" s="29"/>
      <c r="I7" s="29"/>
      <c r="J7" s="29"/>
      <c r="K7" s="29"/>
      <c r="L7" s="29"/>
      <c r="M7" s="29"/>
      <c r="N7" s="29"/>
      <c r="O7" s="29"/>
      <c r="P7" s="29"/>
      <c r="Q7" s="29"/>
      <c r="R7" s="29"/>
      <c r="S7" s="29"/>
      <c r="T7" s="29"/>
      <c r="U7" s="29"/>
      <c r="V7" s="29"/>
      <c r="W7" s="29"/>
      <c r="X7" s="29"/>
    </row>
    <row r="8" spans="1:24" ht="15.75" x14ac:dyDescent="0.2">
      <c r="A8" s="175" t="s">
        <v>458</v>
      </c>
      <c r="B8" s="176">
        <v>134</v>
      </c>
      <c r="C8" t="s">
        <v>526</v>
      </c>
      <c r="D8" s="177"/>
      <c r="E8" s="1"/>
      <c r="F8" s="1"/>
      <c r="G8" s="1"/>
      <c r="H8" s="1"/>
      <c r="I8" s="1"/>
      <c r="J8" s="1"/>
      <c r="K8" s="1"/>
      <c r="L8" s="1"/>
      <c r="M8" s="1"/>
      <c r="N8" s="1"/>
      <c r="O8" s="1"/>
      <c r="P8" s="1"/>
      <c r="Q8" s="1"/>
      <c r="R8" s="106"/>
      <c r="S8" s="106"/>
      <c r="T8" s="106"/>
      <c r="U8" s="106"/>
      <c r="V8" s="106"/>
      <c r="W8" s="106"/>
      <c r="X8" s="106"/>
    </row>
    <row r="9" spans="1:24" ht="15.75" x14ac:dyDescent="0.2">
      <c r="A9" s="175" t="s">
        <v>0</v>
      </c>
      <c r="B9" s="176">
        <v>6</v>
      </c>
      <c r="C9" t="s">
        <v>527</v>
      </c>
      <c r="D9" s="177"/>
      <c r="E9" s="161"/>
      <c r="F9" s="161"/>
      <c r="G9" s="161"/>
      <c r="H9" s="161"/>
      <c r="I9" s="161"/>
      <c r="J9" s="161"/>
      <c r="K9" s="161"/>
      <c r="L9" s="162"/>
      <c r="M9" s="162"/>
      <c r="N9" s="162"/>
      <c r="O9" s="162"/>
      <c r="P9" s="162"/>
      <c r="Q9" s="162"/>
      <c r="R9" s="106"/>
      <c r="S9" s="106"/>
      <c r="T9" s="106"/>
      <c r="U9" s="106"/>
      <c r="V9" s="106"/>
      <c r="W9" s="106"/>
      <c r="X9" s="106"/>
    </row>
    <row r="10" spans="1:24" ht="15.75" x14ac:dyDescent="0.2">
      <c r="A10" s="175" t="s">
        <v>461</v>
      </c>
      <c r="B10" s="176">
        <v>4</v>
      </c>
      <c r="C10" t="s">
        <v>547</v>
      </c>
      <c r="D10" s="177"/>
      <c r="E10" s="161"/>
      <c r="F10" s="161"/>
      <c r="G10" s="161"/>
      <c r="H10" s="161"/>
      <c r="I10" s="161"/>
      <c r="J10" s="161"/>
      <c r="K10" s="161"/>
      <c r="L10" s="162"/>
      <c r="M10" s="162"/>
      <c r="N10" s="162"/>
      <c r="O10" s="162"/>
      <c r="P10" s="162"/>
      <c r="Q10" s="162"/>
      <c r="R10" s="106"/>
      <c r="S10" s="106"/>
      <c r="T10" s="106"/>
      <c r="U10" s="106"/>
      <c r="V10" s="106"/>
      <c r="W10" s="106"/>
      <c r="X10" s="106"/>
    </row>
    <row r="11" spans="1:24" ht="15.75" x14ac:dyDescent="0.2">
      <c r="A11" s="175" t="s">
        <v>6</v>
      </c>
      <c r="B11" s="178">
        <v>16</v>
      </c>
      <c r="C11" t="s">
        <v>529</v>
      </c>
      <c r="D11" s="177"/>
      <c r="E11" s="161"/>
      <c r="F11" s="161"/>
      <c r="G11" s="161"/>
      <c r="H11" s="161"/>
      <c r="I11" s="161"/>
      <c r="J11" s="161"/>
      <c r="K11" s="161"/>
      <c r="L11" s="162"/>
      <c r="M11" s="162"/>
      <c r="N11" s="162"/>
      <c r="O11" s="162"/>
      <c r="P11" s="162"/>
      <c r="Q11" s="162"/>
      <c r="R11" s="106"/>
      <c r="S11" s="106"/>
      <c r="T11" s="106"/>
      <c r="U11" s="106"/>
      <c r="V11" s="106"/>
      <c r="W11" s="106"/>
      <c r="X11" s="106"/>
    </row>
    <row r="12" spans="1:24" ht="15.75" x14ac:dyDescent="0.2">
      <c r="A12" s="175" t="s">
        <v>447</v>
      </c>
      <c r="B12" s="176">
        <v>8</v>
      </c>
      <c r="C12" t="s">
        <v>548</v>
      </c>
      <c r="D12" s="177"/>
      <c r="E12" s="161"/>
      <c r="F12" s="161"/>
      <c r="G12" s="161"/>
      <c r="H12" s="161"/>
      <c r="I12" s="161"/>
      <c r="J12" s="161"/>
      <c r="K12" s="161"/>
      <c r="L12" s="162"/>
      <c r="M12" s="162"/>
      <c r="N12" s="162"/>
      <c r="O12" s="162"/>
      <c r="P12" s="162"/>
      <c r="Q12" s="162"/>
      <c r="R12" s="106"/>
      <c r="S12" s="106"/>
      <c r="T12" s="106"/>
      <c r="U12" s="106"/>
      <c r="V12" s="106"/>
      <c r="W12" s="106"/>
      <c r="X12" s="106"/>
    </row>
    <row r="13" spans="1:24" x14ac:dyDescent="0.2">
      <c r="A13" s="161"/>
      <c r="B13" s="161"/>
      <c r="C13" s="161"/>
      <c r="D13" s="161"/>
      <c r="E13" s="161"/>
      <c r="F13" s="161"/>
      <c r="G13" s="161"/>
      <c r="H13" s="161"/>
      <c r="I13" s="161"/>
      <c r="J13" s="161"/>
      <c r="K13" s="161"/>
      <c r="L13" s="162"/>
      <c r="M13" s="162"/>
      <c r="N13" s="162"/>
      <c r="O13" s="162"/>
      <c r="P13" s="162"/>
      <c r="Q13" s="162"/>
      <c r="U13" s="163"/>
      <c r="X13" s="163"/>
    </row>
    <row r="14" spans="1:24" x14ac:dyDescent="0.2">
      <c r="A14" s="473" t="s">
        <v>3</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row>
    <row r="15" spans="1:24" ht="27.75" customHeight="1" x14ac:dyDescent="0.2">
      <c r="A15" s="474" t="s">
        <v>549</v>
      </c>
      <c r="B15" s="474"/>
      <c r="C15" s="474"/>
      <c r="D15" s="474"/>
      <c r="E15" s="474"/>
      <c r="F15" s="474"/>
      <c r="G15" s="474"/>
      <c r="H15" s="474"/>
      <c r="I15" s="474"/>
      <c r="J15" s="474"/>
      <c r="K15" s="474"/>
      <c r="L15" s="474"/>
      <c r="M15" s="474"/>
      <c r="N15" s="474"/>
      <c r="O15" s="474"/>
      <c r="P15" s="474"/>
      <c r="Q15" s="474"/>
      <c r="R15" s="474"/>
      <c r="S15" s="474"/>
      <c r="T15" s="474"/>
      <c r="U15" s="474"/>
      <c r="V15" s="474"/>
      <c r="W15" s="474"/>
      <c r="X15" s="474"/>
    </row>
    <row r="16" spans="1:24" x14ac:dyDescent="0.2">
      <c r="A16" s="162"/>
      <c r="B16" s="162"/>
      <c r="C16" s="162"/>
      <c r="D16" s="162"/>
      <c r="E16" s="162"/>
      <c r="F16" s="162"/>
      <c r="G16" s="162"/>
      <c r="H16" s="162"/>
      <c r="I16" s="162"/>
      <c r="J16" s="162"/>
      <c r="K16" s="162"/>
      <c r="L16" s="162"/>
      <c r="M16" s="162"/>
      <c r="N16" s="162"/>
      <c r="O16" s="162"/>
      <c r="P16" s="162"/>
      <c r="Q16" s="162"/>
    </row>
    <row r="17" spans="1:26" ht="12.75" customHeight="1" x14ac:dyDescent="0.2">
      <c r="A17" s="447" t="s">
        <v>4</v>
      </c>
      <c r="B17" s="453"/>
      <c r="C17" s="448"/>
      <c r="D17" s="443" t="s">
        <v>7</v>
      </c>
      <c r="E17" s="443" t="s">
        <v>17</v>
      </c>
      <c r="F17" s="445" t="s">
        <v>18</v>
      </c>
      <c r="G17" s="446"/>
      <c r="H17" s="445" t="s">
        <v>19</v>
      </c>
      <c r="I17" s="446"/>
      <c r="J17" s="447" t="s">
        <v>13</v>
      </c>
      <c r="K17" s="448"/>
      <c r="L17" s="447" t="s">
        <v>9</v>
      </c>
      <c r="M17" s="448"/>
      <c r="N17" s="447" t="s">
        <v>12</v>
      </c>
      <c r="O17" s="448"/>
      <c r="P17" s="447" t="s">
        <v>14</v>
      </c>
      <c r="Q17" s="448"/>
      <c r="R17" s="394" t="s">
        <v>27</v>
      </c>
      <c r="S17" s="394"/>
      <c r="T17" s="394"/>
      <c r="U17" s="394" t="s">
        <v>28</v>
      </c>
      <c r="V17" s="445" t="s">
        <v>30</v>
      </c>
      <c r="W17" s="449"/>
      <c r="X17" s="446"/>
    </row>
    <row r="18" spans="1:26" ht="24.75" customHeight="1" x14ac:dyDescent="0.2">
      <c r="A18" s="37" t="s">
        <v>16</v>
      </c>
      <c r="B18" s="394" t="s">
        <v>5</v>
      </c>
      <c r="C18" s="394"/>
      <c r="D18" s="444"/>
      <c r="E18" s="444"/>
      <c r="F18" s="102" t="s">
        <v>20</v>
      </c>
      <c r="G18" s="102" t="s">
        <v>21</v>
      </c>
      <c r="H18" s="102" t="s">
        <v>22</v>
      </c>
      <c r="I18" s="102" t="s">
        <v>23</v>
      </c>
      <c r="J18" s="3" t="s">
        <v>10</v>
      </c>
      <c r="K18" s="3" t="s">
        <v>11</v>
      </c>
      <c r="L18" s="3" t="s">
        <v>10</v>
      </c>
      <c r="M18" s="3" t="s">
        <v>11</v>
      </c>
      <c r="N18" s="3" t="s">
        <v>10</v>
      </c>
      <c r="O18" s="3" t="s">
        <v>11</v>
      </c>
      <c r="P18" s="3" t="s">
        <v>10</v>
      </c>
      <c r="Q18" s="3" t="s">
        <v>11</v>
      </c>
      <c r="R18" s="3" t="s">
        <v>10</v>
      </c>
      <c r="S18" s="3" t="s">
        <v>11</v>
      </c>
      <c r="T18" s="3" t="s">
        <v>29</v>
      </c>
      <c r="U18" s="394"/>
      <c r="V18" s="102" t="s">
        <v>31</v>
      </c>
      <c r="W18" s="102" t="s">
        <v>32</v>
      </c>
      <c r="X18" s="102" t="s">
        <v>33</v>
      </c>
    </row>
    <row r="19" spans="1:26" ht="45" customHeight="1" x14ac:dyDescent="0.2">
      <c r="A19" s="141">
        <v>1</v>
      </c>
      <c r="B19" s="460" t="s">
        <v>550</v>
      </c>
      <c r="C19" s="461"/>
      <c r="D19" s="140" t="s">
        <v>142</v>
      </c>
      <c r="E19" s="140">
        <v>35</v>
      </c>
      <c r="F19" s="17">
        <f>$F$25*E19/100</f>
        <v>333309.90000000002</v>
      </c>
      <c r="G19" s="17">
        <f>$G$25*E19/100</f>
        <v>333309.90000000002</v>
      </c>
      <c r="H19" s="172">
        <f t="shared" ref="H19:I24" si="0">J19+L19+N19+P19</f>
        <v>2800</v>
      </c>
      <c r="I19" s="164">
        <f t="shared" si="0"/>
        <v>3696</v>
      </c>
      <c r="J19" s="141">
        <v>700</v>
      </c>
      <c r="K19" s="165">
        <v>928</v>
      </c>
      <c r="L19" s="141">
        <v>700</v>
      </c>
      <c r="M19" s="164">
        <v>591</v>
      </c>
      <c r="N19" s="141">
        <v>700</v>
      </c>
      <c r="O19" s="164">
        <v>834</v>
      </c>
      <c r="P19" s="141">
        <v>700</v>
      </c>
      <c r="Q19" s="164">
        <v>1343</v>
      </c>
      <c r="R19" s="13">
        <f>J19+L19+N19+P19</f>
        <v>2800</v>
      </c>
      <c r="S19" s="13">
        <f>K19+M19+O19+Q19</f>
        <v>3696</v>
      </c>
      <c r="T19" s="13">
        <f>S19-R19</f>
        <v>896</v>
      </c>
      <c r="U19" s="22" t="s">
        <v>1130</v>
      </c>
      <c r="V19" s="5">
        <f>Q19/P19*100</f>
        <v>191.85714285714286</v>
      </c>
      <c r="W19" s="5">
        <f>G19/F19*100</f>
        <v>100</v>
      </c>
      <c r="X19" s="166">
        <f>V19/W19*100</f>
        <v>191.85714285714286</v>
      </c>
      <c r="Y19" s="167"/>
      <c r="Z19" s="167"/>
    </row>
    <row r="20" spans="1:26" ht="45" customHeight="1" x14ac:dyDescent="0.2">
      <c r="A20" s="141">
        <v>2</v>
      </c>
      <c r="B20" s="460" t="s">
        <v>551</v>
      </c>
      <c r="C20" s="461"/>
      <c r="D20" s="140" t="s">
        <v>142</v>
      </c>
      <c r="E20" s="140">
        <v>40</v>
      </c>
      <c r="F20" s="17">
        <f>$F$25*E20/100</f>
        <v>380925.6</v>
      </c>
      <c r="G20" s="17">
        <f>$G$25*E20/100</f>
        <v>380925.6</v>
      </c>
      <c r="H20" s="172">
        <f t="shared" si="0"/>
        <v>6000</v>
      </c>
      <c r="I20" s="164">
        <f t="shared" si="0"/>
        <v>4565</v>
      </c>
      <c r="J20" s="141">
        <v>1500</v>
      </c>
      <c r="K20" s="165">
        <v>2108</v>
      </c>
      <c r="L20" s="141">
        <v>1500</v>
      </c>
      <c r="M20" s="164">
        <v>638</v>
      </c>
      <c r="N20" s="141">
        <v>1500</v>
      </c>
      <c r="O20" s="164">
        <v>276</v>
      </c>
      <c r="P20" s="141">
        <v>1500</v>
      </c>
      <c r="Q20" s="164">
        <v>1543</v>
      </c>
      <c r="R20" s="13">
        <f t="shared" ref="R20:S25" si="1">J20+L20+N20+P20</f>
        <v>6000</v>
      </c>
      <c r="S20" s="13">
        <f t="shared" si="1"/>
        <v>4565</v>
      </c>
      <c r="T20" s="13">
        <f t="shared" ref="T20:T25" si="2">S20-R20</f>
        <v>-1435</v>
      </c>
      <c r="U20" s="22" t="s">
        <v>1131</v>
      </c>
      <c r="V20" s="277">
        <f t="shared" ref="V20:V25" si="3">Q20/P20*100</f>
        <v>102.86666666666666</v>
      </c>
      <c r="W20" s="5">
        <f t="shared" ref="W20:W25" si="4">G20/F20*100</f>
        <v>100</v>
      </c>
      <c r="X20" s="166">
        <f t="shared" ref="X20:X25" si="5">V20/W20*100</f>
        <v>102.86666666666666</v>
      </c>
      <c r="Y20" s="167"/>
      <c r="Z20" s="167"/>
    </row>
    <row r="21" spans="1:26" ht="45" customHeight="1" x14ac:dyDescent="0.2">
      <c r="A21" s="141">
        <v>3</v>
      </c>
      <c r="B21" s="460" t="s">
        <v>552</v>
      </c>
      <c r="C21" s="461"/>
      <c r="D21" s="140" t="s">
        <v>140</v>
      </c>
      <c r="E21" s="140">
        <v>25</v>
      </c>
      <c r="F21" s="17">
        <f>$F$25*E21/100</f>
        <v>238078.5</v>
      </c>
      <c r="G21" s="17">
        <f>$G$25*E21/100</f>
        <v>238078.5</v>
      </c>
      <c r="H21" s="172">
        <f t="shared" si="0"/>
        <v>40</v>
      </c>
      <c r="I21" s="164">
        <f t="shared" si="0"/>
        <v>48</v>
      </c>
      <c r="J21" s="141">
        <v>10</v>
      </c>
      <c r="K21" s="165">
        <v>9</v>
      </c>
      <c r="L21" s="141">
        <v>10</v>
      </c>
      <c r="M21" s="164">
        <v>4</v>
      </c>
      <c r="N21" s="141">
        <v>10</v>
      </c>
      <c r="O21" s="164">
        <v>6</v>
      </c>
      <c r="P21" s="141">
        <v>10</v>
      </c>
      <c r="Q21" s="164">
        <v>29</v>
      </c>
      <c r="R21" s="13">
        <f t="shared" si="1"/>
        <v>40</v>
      </c>
      <c r="S21" s="13">
        <f t="shared" si="1"/>
        <v>48</v>
      </c>
      <c r="T21" s="13">
        <f t="shared" si="2"/>
        <v>8</v>
      </c>
      <c r="U21" s="22" t="s">
        <v>1132</v>
      </c>
      <c r="V21" s="277">
        <f t="shared" si="3"/>
        <v>290</v>
      </c>
      <c r="W21" s="5">
        <f t="shared" si="4"/>
        <v>100</v>
      </c>
      <c r="X21" s="166">
        <f t="shared" si="5"/>
        <v>290</v>
      </c>
      <c r="Y21" s="167"/>
      <c r="Z21" s="167"/>
    </row>
    <row r="22" spans="1:26" ht="45" customHeight="1" x14ac:dyDescent="0.2">
      <c r="A22" s="141"/>
      <c r="B22" s="460"/>
      <c r="C22" s="461"/>
      <c r="D22" s="140"/>
      <c r="E22" s="140"/>
      <c r="F22" s="17"/>
      <c r="G22" s="17"/>
      <c r="H22" s="172">
        <f t="shared" si="0"/>
        <v>0</v>
      </c>
      <c r="I22" s="164">
        <f t="shared" si="0"/>
        <v>0</v>
      </c>
      <c r="J22" s="141"/>
      <c r="K22" s="165"/>
      <c r="L22" s="141"/>
      <c r="M22" s="164"/>
      <c r="N22" s="141"/>
      <c r="O22" s="164"/>
      <c r="P22" s="141"/>
      <c r="Q22" s="164"/>
      <c r="R22" s="13"/>
      <c r="S22" s="13"/>
      <c r="T22" s="13"/>
      <c r="U22" s="22"/>
      <c r="V22" s="277"/>
      <c r="W22" s="5"/>
      <c r="X22" s="166"/>
    </row>
    <row r="23" spans="1:26" ht="45" customHeight="1" x14ac:dyDescent="0.2">
      <c r="A23" s="141"/>
      <c r="B23" s="460"/>
      <c r="C23" s="461"/>
      <c r="D23" s="140"/>
      <c r="E23" s="140"/>
      <c r="F23" s="17"/>
      <c r="G23" s="17"/>
      <c r="H23" s="172">
        <f t="shared" si="0"/>
        <v>0</v>
      </c>
      <c r="I23" s="164">
        <f t="shared" si="0"/>
        <v>0</v>
      </c>
      <c r="J23" s="141"/>
      <c r="K23" s="165"/>
      <c r="L23" s="141"/>
      <c r="M23" s="164"/>
      <c r="N23" s="141"/>
      <c r="O23" s="164"/>
      <c r="P23" s="141"/>
      <c r="Q23" s="164"/>
      <c r="R23" s="13"/>
      <c r="S23" s="13"/>
      <c r="T23" s="13"/>
      <c r="U23" s="25"/>
      <c r="V23" s="277"/>
      <c r="W23" s="5"/>
      <c r="X23" s="166"/>
    </row>
    <row r="24" spans="1:26" ht="45" customHeight="1" x14ac:dyDescent="0.2">
      <c r="A24" s="141"/>
      <c r="B24" s="460"/>
      <c r="C24" s="461"/>
      <c r="D24" s="140"/>
      <c r="E24" s="140"/>
      <c r="F24" s="17"/>
      <c r="G24" s="17"/>
      <c r="H24" s="172">
        <f t="shared" si="0"/>
        <v>0</v>
      </c>
      <c r="I24" s="164">
        <f t="shared" si="0"/>
        <v>0</v>
      </c>
      <c r="J24" s="141"/>
      <c r="K24" s="165"/>
      <c r="L24" s="141"/>
      <c r="M24" s="164"/>
      <c r="N24" s="141"/>
      <c r="O24" s="164"/>
      <c r="P24" s="141"/>
      <c r="Q24" s="164"/>
      <c r="R24" s="13"/>
      <c r="S24" s="13"/>
      <c r="T24" s="13"/>
      <c r="U24" s="25"/>
      <c r="V24" s="277"/>
      <c r="W24" s="5"/>
      <c r="X24" s="166"/>
    </row>
    <row r="25" spans="1:26" s="1" customFormat="1" ht="36.75" customHeight="1" x14ac:dyDescent="0.2">
      <c r="A25" s="370" t="s">
        <v>24</v>
      </c>
      <c r="B25" s="371"/>
      <c r="C25" s="372"/>
      <c r="D25" s="18"/>
      <c r="E25" s="18">
        <f>SUM(E19:E24)</f>
        <v>100</v>
      </c>
      <c r="F25" s="19">
        <f>SEGUIMIENTO!D18</f>
        <v>952314</v>
      </c>
      <c r="G25" s="19">
        <f>SEGUIMIENTO!E18</f>
        <v>952314</v>
      </c>
      <c r="H25" s="18">
        <f t="shared" ref="H25:Q25" si="6">SUM(H19:H24)</f>
        <v>8840</v>
      </c>
      <c r="I25" s="18">
        <f t="shared" si="6"/>
        <v>8309</v>
      </c>
      <c r="J25" s="18">
        <f t="shared" si="6"/>
        <v>2210</v>
      </c>
      <c r="K25" s="18">
        <f t="shared" si="6"/>
        <v>3045</v>
      </c>
      <c r="L25" s="18">
        <f t="shared" si="6"/>
        <v>2210</v>
      </c>
      <c r="M25" s="18">
        <f t="shared" si="6"/>
        <v>1233</v>
      </c>
      <c r="N25" s="18">
        <f t="shared" si="6"/>
        <v>2210</v>
      </c>
      <c r="O25" s="18">
        <f t="shared" si="6"/>
        <v>1116</v>
      </c>
      <c r="P25" s="18">
        <f t="shared" si="6"/>
        <v>2210</v>
      </c>
      <c r="Q25" s="18">
        <f t="shared" si="6"/>
        <v>2915</v>
      </c>
      <c r="R25" s="14">
        <f t="shared" si="1"/>
        <v>8840</v>
      </c>
      <c r="S25" s="14">
        <f t="shared" si="1"/>
        <v>8309</v>
      </c>
      <c r="T25" s="14">
        <f t="shared" si="2"/>
        <v>-531</v>
      </c>
      <c r="U25" s="14"/>
      <c r="V25" s="277">
        <f t="shared" si="3"/>
        <v>131.90045248868779</v>
      </c>
      <c r="W25" s="5">
        <f t="shared" si="4"/>
        <v>100</v>
      </c>
      <c r="X25" s="166">
        <f t="shared" si="5"/>
        <v>131.90045248868779</v>
      </c>
    </row>
    <row r="26" spans="1:26" s="6" customFormat="1" ht="14.25" customHeight="1" x14ac:dyDescent="0.2">
      <c r="F26" s="10"/>
    </row>
    <row r="27" spans="1:26" s="6" customFormat="1" ht="14.25" customHeight="1" x14ac:dyDescent="0.2">
      <c r="B27" s="11" t="s">
        <v>25</v>
      </c>
      <c r="F27" s="10"/>
      <c r="H27" s="6" t="s">
        <v>26</v>
      </c>
    </row>
    <row r="30" spans="1:26" x14ac:dyDescent="0.2">
      <c r="A30" s="6"/>
      <c r="B30" s="6"/>
      <c r="C30" s="6"/>
      <c r="D30" s="6"/>
      <c r="E30" s="6"/>
      <c r="F30" s="6"/>
      <c r="G30" s="6"/>
      <c r="H30" s="6"/>
      <c r="I30" s="6"/>
      <c r="J30" s="6"/>
      <c r="K30" s="6"/>
      <c r="L30" s="6"/>
      <c r="M30" s="6"/>
      <c r="N30" s="6"/>
      <c r="O30" s="6"/>
      <c r="P30" s="6"/>
      <c r="Q30" s="6"/>
      <c r="R30" s="50"/>
      <c r="S30" s="50"/>
      <c r="T30" s="395"/>
      <c r="U30" s="395"/>
      <c r="V30" s="6"/>
    </row>
    <row r="31" spans="1:26" x14ac:dyDescent="0.2">
      <c r="A31" s="388" t="s">
        <v>54</v>
      </c>
      <c r="B31" s="388"/>
      <c r="C31" s="388"/>
      <c r="D31" s="6"/>
      <c r="E31" s="6"/>
      <c r="F31" s="6"/>
      <c r="G31" s="6"/>
      <c r="H31" s="387" t="s">
        <v>283</v>
      </c>
      <c r="I31" s="387"/>
      <c r="J31" s="387"/>
      <c r="K31" s="387"/>
      <c r="L31" s="387"/>
      <c r="M31" s="387"/>
      <c r="N31" s="387"/>
      <c r="O31" s="387"/>
      <c r="P31" s="387"/>
      <c r="Q31" s="387"/>
      <c r="R31" s="387"/>
      <c r="S31" s="387"/>
      <c r="T31" s="387"/>
      <c r="U31" s="387"/>
      <c r="V31" s="387"/>
    </row>
    <row r="32" spans="1:26" x14ac:dyDescent="0.2">
      <c r="A32" s="387" t="s">
        <v>53</v>
      </c>
      <c r="B32" s="387"/>
      <c r="C32" s="387"/>
      <c r="D32" s="6"/>
      <c r="E32" s="6"/>
      <c r="F32" s="6"/>
      <c r="G32" s="6"/>
      <c r="H32" s="387" t="s">
        <v>113</v>
      </c>
      <c r="I32" s="387"/>
      <c r="J32" s="387"/>
      <c r="K32" s="387"/>
      <c r="L32" s="387"/>
      <c r="M32" s="387"/>
      <c r="N32" s="387"/>
      <c r="O32" s="387"/>
      <c r="P32" s="387"/>
      <c r="Q32" s="387"/>
      <c r="R32" s="387"/>
      <c r="S32" s="387"/>
      <c r="T32" s="387"/>
      <c r="U32" s="387"/>
      <c r="V32" s="387"/>
    </row>
  </sheetData>
  <mergeCells count="33">
    <mergeCell ref="A1:X1"/>
    <mergeCell ref="A2:X2"/>
    <mergeCell ref="A3:X3"/>
    <mergeCell ref="A4:X4"/>
    <mergeCell ref="A5:X5"/>
    <mergeCell ref="A6:X6"/>
    <mergeCell ref="A14:X14"/>
    <mergeCell ref="A15:X15"/>
    <mergeCell ref="A17:C17"/>
    <mergeCell ref="D17:D18"/>
    <mergeCell ref="E17:E18"/>
    <mergeCell ref="F17:G17"/>
    <mergeCell ref="H17:I17"/>
    <mergeCell ref="J17:K17"/>
    <mergeCell ref="L17:M17"/>
    <mergeCell ref="N17:O17"/>
    <mergeCell ref="A25:C25"/>
    <mergeCell ref="P17:Q17"/>
    <mergeCell ref="R17:T17"/>
    <mergeCell ref="U17:U18"/>
    <mergeCell ref="V17:X17"/>
    <mergeCell ref="B18:C18"/>
    <mergeCell ref="B19:C19"/>
    <mergeCell ref="B20:C20"/>
    <mergeCell ref="B21:C21"/>
    <mergeCell ref="B22:C22"/>
    <mergeCell ref="B23:C23"/>
    <mergeCell ref="B24:C24"/>
    <mergeCell ref="T30:U30"/>
    <mergeCell ref="A31:C31"/>
    <mergeCell ref="H31:V31"/>
    <mergeCell ref="A32:C32"/>
    <mergeCell ref="H32:V3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opLeftCell="A7" workbookViewId="0">
      <selection activeCell="V19" sqref="V19"/>
    </sheetView>
  </sheetViews>
  <sheetFormatPr baseColWidth="10" defaultRowHeight="12.75" x14ac:dyDescent="0.2"/>
  <cols>
    <col min="1" max="1" width="13.7109375" style="159" customWidth="1"/>
    <col min="2" max="2" width="8.42578125" style="159" customWidth="1"/>
    <col min="3" max="3" width="30.85546875" style="159" customWidth="1"/>
    <col min="4" max="4" width="11.42578125" style="159"/>
    <col min="5" max="5" width="14" style="159" customWidth="1"/>
    <col min="6" max="6" width="13.42578125" style="159" customWidth="1"/>
    <col min="7" max="7" width="12.140625" style="159" customWidth="1"/>
    <col min="8" max="8" width="9.7109375" style="159" hidden="1" customWidth="1"/>
    <col min="9" max="15" width="9.28515625" style="159" hidden="1" customWidth="1"/>
    <col min="16" max="16" width="9.28515625" style="159" customWidth="1"/>
    <col min="17" max="17" width="9.140625" style="159" customWidth="1"/>
    <col min="18" max="20" width="9.28515625" style="159" customWidth="1"/>
    <col min="21" max="21" width="24.28515625" style="159" customWidth="1"/>
    <col min="22" max="24" width="8.85546875" style="159" customWidth="1"/>
    <col min="25" max="25" width="12.42578125" style="159" customWidth="1"/>
    <col min="26"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ht="11.25" customHeight="1"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6" t="s">
        <v>49</v>
      </c>
      <c r="B3" s="366"/>
      <c r="C3" s="366"/>
      <c r="D3" s="366"/>
      <c r="E3" s="366"/>
      <c r="F3" s="366"/>
      <c r="G3" s="366"/>
      <c r="H3" s="366"/>
      <c r="I3" s="366"/>
      <c r="J3" s="366"/>
      <c r="K3" s="366"/>
      <c r="L3" s="366"/>
      <c r="M3" s="366"/>
      <c r="N3" s="366"/>
      <c r="O3" s="366"/>
      <c r="P3" s="366"/>
      <c r="Q3" s="366"/>
      <c r="R3" s="366"/>
      <c r="S3" s="366"/>
      <c r="T3" s="366"/>
      <c r="U3" s="366"/>
      <c r="V3" s="366"/>
      <c r="W3" s="366"/>
      <c r="X3" s="366"/>
    </row>
    <row r="4" spans="1:24" hidden="1" x14ac:dyDescent="0.2">
      <c r="A4" s="366" t="s">
        <v>50</v>
      </c>
      <c r="B4" s="366"/>
      <c r="C4" s="366"/>
      <c r="D4" s="366"/>
      <c r="E4" s="366"/>
      <c r="F4" s="366"/>
      <c r="G4" s="366"/>
      <c r="H4" s="366"/>
      <c r="I4" s="366"/>
      <c r="J4" s="366"/>
      <c r="K4" s="366"/>
      <c r="L4" s="366"/>
      <c r="M4" s="366"/>
      <c r="N4" s="366"/>
      <c r="O4" s="366"/>
      <c r="P4" s="366"/>
      <c r="Q4" s="366"/>
      <c r="R4" s="366"/>
      <c r="S4" s="366"/>
      <c r="T4" s="366"/>
      <c r="U4" s="366"/>
      <c r="V4" s="366"/>
      <c r="W4" s="366"/>
      <c r="X4" s="366"/>
    </row>
    <row r="5" spans="1:24" hidden="1" x14ac:dyDescent="0.2">
      <c r="A5" s="366" t="s">
        <v>51</v>
      </c>
      <c r="B5" s="366"/>
      <c r="C5" s="366"/>
      <c r="D5" s="366"/>
      <c r="E5" s="366"/>
      <c r="F5" s="366"/>
      <c r="G5" s="366"/>
      <c r="H5" s="366"/>
      <c r="I5" s="366"/>
      <c r="J5" s="366"/>
      <c r="K5" s="366"/>
      <c r="L5" s="366"/>
      <c r="M5" s="366"/>
      <c r="N5" s="366"/>
      <c r="O5" s="366"/>
      <c r="P5" s="366"/>
      <c r="Q5" s="366"/>
    </row>
    <row r="6" spans="1:24" x14ac:dyDescent="0.2">
      <c r="A6" s="366" t="s">
        <v>57</v>
      </c>
      <c r="B6" s="366"/>
      <c r="C6" s="366"/>
      <c r="D6" s="366"/>
      <c r="E6" s="366"/>
      <c r="F6" s="366"/>
      <c r="G6" s="366"/>
      <c r="H6" s="366"/>
      <c r="I6" s="366"/>
      <c r="J6" s="366"/>
      <c r="K6" s="366"/>
      <c r="L6" s="366"/>
      <c r="M6" s="366"/>
      <c r="N6" s="366"/>
      <c r="O6" s="366"/>
      <c r="P6" s="366"/>
      <c r="Q6" s="366"/>
      <c r="R6" s="366"/>
      <c r="S6" s="366"/>
      <c r="T6" s="366"/>
      <c r="U6" s="366"/>
      <c r="V6" s="366"/>
      <c r="W6" s="366"/>
      <c r="X6" s="366"/>
    </row>
    <row r="7" spans="1:24" x14ac:dyDescent="0.2">
      <c r="A7" s="29"/>
      <c r="B7" s="29"/>
      <c r="C7" s="29"/>
      <c r="D7" s="29"/>
      <c r="E7" s="29"/>
      <c r="F7" s="29"/>
      <c r="G7" s="29"/>
      <c r="H7" s="29"/>
      <c r="I7" s="29"/>
      <c r="J7" s="29"/>
      <c r="K7" s="29"/>
      <c r="L7" s="29"/>
      <c r="M7" s="29"/>
      <c r="N7" s="29"/>
      <c r="O7" s="29"/>
      <c r="P7" s="29"/>
      <c r="Q7" s="29"/>
      <c r="R7" s="29"/>
      <c r="S7" s="29"/>
      <c r="T7" s="29"/>
      <c r="U7" s="29"/>
      <c r="V7" s="29"/>
      <c r="W7" s="29"/>
      <c r="X7" s="29"/>
    </row>
    <row r="8" spans="1:24" ht="15.75" x14ac:dyDescent="0.2">
      <c r="A8" s="175" t="s">
        <v>458</v>
      </c>
      <c r="B8" s="176">
        <v>134</v>
      </c>
      <c r="C8" t="s">
        <v>526</v>
      </c>
      <c r="D8" s="177"/>
      <c r="E8" s="1"/>
      <c r="F8" s="1"/>
      <c r="G8" s="1"/>
      <c r="H8" s="1"/>
      <c r="I8" s="1"/>
      <c r="J8" s="1"/>
      <c r="K8" s="1"/>
      <c r="L8" s="1"/>
      <c r="M8" s="1"/>
      <c r="N8" s="1"/>
      <c r="O8" s="1"/>
      <c r="P8" s="1"/>
      <c r="Q8" s="1"/>
    </row>
    <row r="9" spans="1:24" ht="15.75" x14ac:dyDescent="0.2">
      <c r="A9" s="175" t="s">
        <v>0</v>
      </c>
      <c r="B9" s="176">
        <v>6</v>
      </c>
      <c r="C9" t="s">
        <v>527</v>
      </c>
      <c r="D9" s="177"/>
      <c r="E9" s="161"/>
      <c r="F9" s="161"/>
      <c r="G9" s="161"/>
      <c r="H9" s="161"/>
      <c r="I9" s="161"/>
      <c r="J9" s="161"/>
      <c r="K9" s="161"/>
      <c r="L9" s="162"/>
      <c r="M9" s="162"/>
      <c r="N9" s="162"/>
      <c r="O9" s="162"/>
      <c r="P9" s="162"/>
      <c r="Q9" s="162"/>
    </row>
    <row r="10" spans="1:24" ht="15.75" x14ac:dyDescent="0.2">
      <c r="A10" s="175" t="s">
        <v>461</v>
      </c>
      <c r="B10" s="176">
        <v>5</v>
      </c>
      <c r="C10" t="s">
        <v>553</v>
      </c>
      <c r="D10" s="177"/>
      <c r="E10" s="161"/>
      <c r="F10" s="161"/>
      <c r="G10" s="161"/>
      <c r="H10" s="161"/>
      <c r="I10" s="161"/>
      <c r="J10" s="161"/>
      <c r="K10" s="161"/>
      <c r="L10" s="162"/>
      <c r="M10" s="162"/>
      <c r="N10" s="162"/>
      <c r="O10" s="162"/>
      <c r="P10" s="162"/>
      <c r="Q10" s="162"/>
    </row>
    <row r="11" spans="1:24" ht="15.75" x14ac:dyDescent="0.2">
      <c r="A11" s="175" t="s">
        <v>6</v>
      </c>
      <c r="B11" s="178">
        <v>16</v>
      </c>
      <c r="C11" t="s">
        <v>529</v>
      </c>
      <c r="D11" s="177"/>
      <c r="E11" s="161"/>
      <c r="F11" s="161"/>
      <c r="G11" s="161"/>
      <c r="H11" s="161"/>
      <c r="I11" s="161"/>
      <c r="J11" s="161"/>
      <c r="K11" s="161"/>
      <c r="L11" s="162"/>
      <c r="M11" s="162"/>
      <c r="N11" s="162"/>
      <c r="O11" s="162"/>
      <c r="P11" s="162"/>
      <c r="Q11" s="162"/>
    </row>
    <row r="12" spans="1:24" ht="15.75" x14ac:dyDescent="0.2">
      <c r="A12" s="175" t="s">
        <v>447</v>
      </c>
      <c r="B12" s="176">
        <v>9</v>
      </c>
      <c r="C12" t="s">
        <v>554</v>
      </c>
      <c r="D12" s="177"/>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c r="T13" s="106"/>
      <c r="U13" s="163"/>
      <c r="W13" s="475"/>
      <c r="X13" s="475"/>
    </row>
    <row r="14" spans="1:24" x14ac:dyDescent="0.2">
      <c r="A14" s="473" t="s">
        <v>3</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row>
    <row r="15" spans="1:24" ht="25.5" customHeight="1" x14ac:dyDescent="0.2">
      <c r="A15" s="474" t="s">
        <v>555</v>
      </c>
      <c r="B15" s="474"/>
      <c r="C15" s="474"/>
      <c r="D15" s="474"/>
      <c r="E15" s="474"/>
      <c r="F15" s="474"/>
      <c r="G15" s="474"/>
      <c r="H15" s="474"/>
      <c r="I15" s="474"/>
      <c r="J15" s="474"/>
      <c r="K15" s="474"/>
      <c r="L15" s="474"/>
      <c r="M15" s="474"/>
      <c r="N15" s="474"/>
      <c r="O15" s="474"/>
      <c r="P15" s="474"/>
      <c r="Q15" s="474"/>
      <c r="R15" s="474"/>
      <c r="S15" s="474"/>
      <c r="T15" s="474"/>
      <c r="U15" s="474"/>
      <c r="V15" s="474"/>
      <c r="W15" s="474"/>
      <c r="X15" s="474"/>
    </row>
    <row r="16" spans="1:24" x14ac:dyDescent="0.2">
      <c r="A16" s="162"/>
      <c r="B16" s="162"/>
      <c r="C16" s="162"/>
      <c r="D16" s="162"/>
      <c r="E16" s="162"/>
      <c r="F16" s="162"/>
      <c r="G16" s="162"/>
      <c r="H16" s="162"/>
      <c r="I16" s="162"/>
      <c r="J16" s="162"/>
      <c r="K16" s="162"/>
      <c r="L16" s="162"/>
      <c r="M16" s="162"/>
      <c r="N16" s="162"/>
      <c r="O16" s="162"/>
      <c r="P16" s="162"/>
      <c r="Q16" s="162"/>
    </row>
    <row r="17" spans="1:26" ht="12.75" customHeight="1" x14ac:dyDescent="0.2">
      <c r="A17" s="447" t="s">
        <v>4</v>
      </c>
      <c r="B17" s="453"/>
      <c r="C17" s="448"/>
      <c r="D17" s="443" t="s">
        <v>7</v>
      </c>
      <c r="E17" s="443" t="s">
        <v>17</v>
      </c>
      <c r="F17" s="445" t="s">
        <v>18</v>
      </c>
      <c r="G17" s="446"/>
      <c r="H17" s="445" t="s">
        <v>19</v>
      </c>
      <c r="I17" s="446"/>
      <c r="J17" s="447" t="s">
        <v>13</v>
      </c>
      <c r="K17" s="448"/>
      <c r="L17" s="447" t="s">
        <v>9</v>
      </c>
      <c r="M17" s="448"/>
      <c r="N17" s="447" t="s">
        <v>12</v>
      </c>
      <c r="O17" s="448"/>
      <c r="P17" s="447" t="s">
        <v>14</v>
      </c>
      <c r="Q17" s="448"/>
      <c r="R17" s="394" t="s">
        <v>27</v>
      </c>
      <c r="S17" s="394"/>
      <c r="T17" s="394"/>
      <c r="U17" s="394" t="s">
        <v>28</v>
      </c>
      <c r="V17" s="445" t="s">
        <v>30</v>
      </c>
      <c r="W17" s="449"/>
      <c r="X17" s="446"/>
    </row>
    <row r="18" spans="1:26" ht="20.25" customHeight="1" x14ac:dyDescent="0.2">
      <c r="A18" s="37" t="s">
        <v>16</v>
      </c>
      <c r="B18" s="394" t="s">
        <v>5</v>
      </c>
      <c r="C18" s="394"/>
      <c r="D18" s="444"/>
      <c r="E18" s="444"/>
      <c r="F18" s="102" t="s">
        <v>20</v>
      </c>
      <c r="G18" s="102" t="s">
        <v>21</v>
      </c>
      <c r="H18" s="102" t="s">
        <v>22</v>
      </c>
      <c r="I18" s="102" t="s">
        <v>23</v>
      </c>
      <c r="J18" s="3" t="s">
        <v>10</v>
      </c>
      <c r="K18" s="3" t="s">
        <v>11</v>
      </c>
      <c r="L18" s="3" t="s">
        <v>10</v>
      </c>
      <c r="M18" s="3" t="s">
        <v>11</v>
      </c>
      <c r="N18" s="3" t="s">
        <v>10</v>
      </c>
      <c r="O18" s="3" t="s">
        <v>11</v>
      </c>
      <c r="P18" s="3" t="s">
        <v>10</v>
      </c>
      <c r="Q18" s="3" t="s">
        <v>11</v>
      </c>
      <c r="R18" s="3" t="s">
        <v>10</v>
      </c>
      <c r="S18" s="3" t="s">
        <v>11</v>
      </c>
      <c r="T18" s="3" t="s">
        <v>29</v>
      </c>
      <c r="U18" s="394"/>
      <c r="V18" s="102" t="s">
        <v>31</v>
      </c>
      <c r="W18" s="102" t="s">
        <v>32</v>
      </c>
      <c r="X18" s="102" t="s">
        <v>33</v>
      </c>
    </row>
    <row r="19" spans="1:26" ht="50.25" customHeight="1" x14ac:dyDescent="0.2">
      <c r="A19" s="141">
        <v>1</v>
      </c>
      <c r="B19" s="460" t="s">
        <v>556</v>
      </c>
      <c r="C19" s="461"/>
      <c r="D19" s="140" t="s">
        <v>75</v>
      </c>
      <c r="E19" s="140">
        <v>35</v>
      </c>
      <c r="F19" s="17">
        <f>$F$25*E19/100</f>
        <v>412979.35</v>
      </c>
      <c r="G19" s="17">
        <f>$G$25*E19/100</f>
        <v>412979.35</v>
      </c>
      <c r="H19" s="172">
        <f t="shared" ref="H19:I22" si="0">J19+L19+N19+P19</f>
        <v>40</v>
      </c>
      <c r="I19" s="172">
        <f t="shared" si="0"/>
        <v>38</v>
      </c>
      <c r="J19" s="141">
        <v>10</v>
      </c>
      <c r="K19" s="165">
        <v>7</v>
      </c>
      <c r="L19" s="141">
        <v>10</v>
      </c>
      <c r="M19" s="164">
        <v>14</v>
      </c>
      <c r="N19" s="141">
        <v>10</v>
      </c>
      <c r="O19" s="164">
        <v>6</v>
      </c>
      <c r="P19" s="141">
        <v>10</v>
      </c>
      <c r="Q19" s="164">
        <v>11</v>
      </c>
      <c r="R19" s="13">
        <f>J19+L19+N19+P19</f>
        <v>40</v>
      </c>
      <c r="S19" s="13">
        <f>K19+M19+O19+Q19</f>
        <v>38</v>
      </c>
      <c r="T19" s="13">
        <f>S19-R19</f>
        <v>-2</v>
      </c>
      <c r="U19" s="22" t="s">
        <v>1053</v>
      </c>
      <c r="V19" s="5">
        <f>Q19/P19*100</f>
        <v>110.00000000000001</v>
      </c>
      <c r="W19" s="5">
        <f>G19/F19*100</f>
        <v>100</v>
      </c>
      <c r="X19" s="5">
        <f>V19/W19*100</f>
        <v>110.00000000000001</v>
      </c>
      <c r="Y19" s="167"/>
      <c r="Z19" s="167"/>
    </row>
    <row r="20" spans="1:26" ht="45" customHeight="1" x14ac:dyDescent="0.2">
      <c r="A20" s="141">
        <v>2</v>
      </c>
      <c r="B20" s="460" t="s">
        <v>557</v>
      </c>
      <c r="C20" s="461"/>
      <c r="D20" s="140" t="s">
        <v>75</v>
      </c>
      <c r="E20" s="140">
        <v>35</v>
      </c>
      <c r="F20" s="17">
        <f>$F$25*E20/100</f>
        <v>412979.35</v>
      </c>
      <c r="G20" s="17">
        <f>$G$25*E20/100</f>
        <v>412979.35</v>
      </c>
      <c r="H20" s="172">
        <f t="shared" si="0"/>
        <v>36</v>
      </c>
      <c r="I20" s="172">
        <f t="shared" si="0"/>
        <v>40</v>
      </c>
      <c r="J20" s="141">
        <v>9</v>
      </c>
      <c r="K20" s="165">
        <v>12</v>
      </c>
      <c r="L20" s="141">
        <v>9</v>
      </c>
      <c r="M20" s="164">
        <v>7</v>
      </c>
      <c r="N20" s="141">
        <v>9</v>
      </c>
      <c r="O20" s="164">
        <v>15</v>
      </c>
      <c r="P20" s="141">
        <v>9</v>
      </c>
      <c r="Q20" s="164">
        <v>6</v>
      </c>
      <c r="R20" s="13">
        <f t="shared" ref="R20:S25" si="1">J20+L20+N20+P20</f>
        <v>36</v>
      </c>
      <c r="S20" s="13">
        <f t="shared" si="1"/>
        <v>40</v>
      </c>
      <c r="T20" s="13">
        <f t="shared" ref="T20:T25" si="2">S20-R20</f>
        <v>4</v>
      </c>
      <c r="U20" s="22" t="s">
        <v>1133</v>
      </c>
      <c r="V20" s="277">
        <f t="shared" ref="V20:V25" si="3">Q20/P20*100</f>
        <v>66.666666666666657</v>
      </c>
      <c r="W20" s="5">
        <f t="shared" ref="W20:W25" si="4">G20/F20*100</f>
        <v>100</v>
      </c>
      <c r="X20" s="5">
        <f t="shared" ref="X20:X25" si="5">V20/W20*100</f>
        <v>66.666666666666657</v>
      </c>
      <c r="Y20" s="167"/>
      <c r="Z20" s="167"/>
    </row>
    <row r="21" spans="1:26" ht="45" customHeight="1" x14ac:dyDescent="0.2">
      <c r="A21" s="141">
        <v>3</v>
      </c>
      <c r="B21" s="460" t="s">
        <v>558</v>
      </c>
      <c r="C21" s="461"/>
      <c r="D21" s="140" t="s">
        <v>559</v>
      </c>
      <c r="E21" s="140">
        <v>10</v>
      </c>
      <c r="F21" s="17">
        <f>$F$25*E21/100</f>
        <v>117994.1</v>
      </c>
      <c r="G21" s="17">
        <f>$G$25*E21/100</f>
        <v>117994.1</v>
      </c>
      <c r="H21" s="172">
        <f t="shared" si="0"/>
        <v>4</v>
      </c>
      <c r="I21" s="172">
        <f t="shared" si="0"/>
        <v>1</v>
      </c>
      <c r="J21" s="141">
        <v>1</v>
      </c>
      <c r="K21" s="165">
        <v>0</v>
      </c>
      <c r="L21" s="141">
        <v>1</v>
      </c>
      <c r="M21" s="164">
        <v>1</v>
      </c>
      <c r="N21" s="141">
        <v>1</v>
      </c>
      <c r="O21" s="164">
        <v>0</v>
      </c>
      <c r="P21" s="141">
        <v>1</v>
      </c>
      <c r="Q21" s="164">
        <v>0</v>
      </c>
      <c r="R21" s="13">
        <f t="shared" si="1"/>
        <v>4</v>
      </c>
      <c r="S21" s="13">
        <f t="shared" si="1"/>
        <v>1</v>
      </c>
      <c r="T21" s="13">
        <f t="shared" si="2"/>
        <v>-3</v>
      </c>
      <c r="U21" s="22" t="s">
        <v>1134</v>
      </c>
      <c r="V21" s="277">
        <f t="shared" si="3"/>
        <v>0</v>
      </c>
      <c r="W21" s="5">
        <f t="shared" si="4"/>
        <v>100</v>
      </c>
      <c r="X21" s="5">
        <f t="shared" si="5"/>
        <v>0</v>
      </c>
      <c r="Y21" s="167"/>
      <c r="Z21" s="167"/>
    </row>
    <row r="22" spans="1:26" ht="45" customHeight="1" x14ac:dyDescent="0.2">
      <c r="A22" s="141">
        <v>4</v>
      </c>
      <c r="B22" s="460" t="s">
        <v>560</v>
      </c>
      <c r="C22" s="461"/>
      <c r="D22" s="140" t="s">
        <v>559</v>
      </c>
      <c r="E22" s="140">
        <v>20</v>
      </c>
      <c r="F22" s="17">
        <f>$F$25*E22/100</f>
        <v>235988.2</v>
      </c>
      <c r="G22" s="17">
        <f>$G$25*E22/100</f>
        <v>235988.2</v>
      </c>
      <c r="H22" s="172">
        <f t="shared" si="0"/>
        <v>80</v>
      </c>
      <c r="I22" s="172">
        <f t="shared" si="0"/>
        <v>40</v>
      </c>
      <c r="J22" s="141">
        <v>20</v>
      </c>
      <c r="K22" s="165">
        <v>2</v>
      </c>
      <c r="L22" s="141">
        <v>20</v>
      </c>
      <c r="M22" s="164">
        <v>15</v>
      </c>
      <c r="N22" s="141">
        <v>20</v>
      </c>
      <c r="O22" s="164">
        <v>8</v>
      </c>
      <c r="P22" s="141">
        <v>20</v>
      </c>
      <c r="Q22" s="164">
        <v>15</v>
      </c>
      <c r="R22" s="13">
        <f t="shared" si="1"/>
        <v>80</v>
      </c>
      <c r="S22" s="13">
        <f t="shared" si="1"/>
        <v>40</v>
      </c>
      <c r="T22" s="13">
        <f t="shared" si="2"/>
        <v>-40</v>
      </c>
      <c r="U22" s="22" t="s">
        <v>1135</v>
      </c>
      <c r="V22" s="277">
        <f t="shared" si="3"/>
        <v>75</v>
      </c>
      <c r="W22" s="5">
        <f t="shared" si="4"/>
        <v>100</v>
      </c>
      <c r="X22" s="5">
        <f t="shared" si="5"/>
        <v>75</v>
      </c>
      <c r="Y22" s="167"/>
      <c r="Z22" s="167"/>
    </row>
    <row r="23" spans="1:26" ht="45" customHeight="1" x14ac:dyDescent="0.2">
      <c r="A23" s="141"/>
      <c r="B23" s="460"/>
      <c r="C23" s="461"/>
      <c r="D23" s="140"/>
      <c r="E23" s="140"/>
      <c r="F23" s="168"/>
      <c r="G23" s="168"/>
      <c r="H23" s="172"/>
      <c r="I23" s="172"/>
      <c r="J23" s="141"/>
      <c r="K23" s="165"/>
      <c r="L23" s="141"/>
      <c r="M23" s="164"/>
      <c r="N23" s="141"/>
      <c r="O23" s="164"/>
      <c r="P23" s="141" t="s">
        <v>288</v>
      </c>
      <c r="Q23" s="164"/>
      <c r="R23" s="13"/>
      <c r="S23" s="13"/>
      <c r="T23" s="13"/>
      <c r="U23" s="22"/>
      <c r="V23" s="277"/>
      <c r="W23" s="5"/>
      <c r="X23" s="5"/>
    </row>
    <row r="24" spans="1:26" ht="45" customHeight="1" x14ac:dyDescent="0.2">
      <c r="A24" s="141"/>
      <c r="B24" s="460"/>
      <c r="C24" s="461"/>
      <c r="D24" s="140"/>
      <c r="E24" s="140"/>
      <c r="F24" s="168"/>
      <c r="G24" s="168"/>
      <c r="H24" s="172"/>
      <c r="I24" s="172"/>
      <c r="J24" s="141"/>
      <c r="K24" s="165"/>
      <c r="L24" s="141"/>
      <c r="M24" s="164"/>
      <c r="N24" s="141"/>
      <c r="O24" s="164"/>
      <c r="P24" s="141" t="s">
        <v>288</v>
      </c>
      <c r="Q24" s="164"/>
      <c r="R24" s="13"/>
      <c r="S24" s="13"/>
      <c r="T24" s="13"/>
      <c r="U24" s="22"/>
      <c r="V24" s="277"/>
      <c r="W24" s="5"/>
      <c r="X24" s="5"/>
    </row>
    <row r="25" spans="1:26" s="1" customFormat="1" ht="36.75" customHeight="1" x14ac:dyDescent="0.2">
      <c r="A25" s="370" t="s">
        <v>24</v>
      </c>
      <c r="B25" s="371"/>
      <c r="C25" s="372"/>
      <c r="D25" s="18"/>
      <c r="E25" s="18">
        <f>SUM(E19:E24)</f>
        <v>100</v>
      </c>
      <c r="F25" s="19">
        <f>SEGUIMIENTO!D19</f>
        <v>1179941</v>
      </c>
      <c r="G25" s="19">
        <f>SEGUIMIENTO!E19</f>
        <v>1179941</v>
      </c>
      <c r="H25" s="18">
        <f t="shared" ref="H25:Q25" si="6">SUM(H19:H24)</f>
        <v>160</v>
      </c>
      <c r="I25" s="18">
        <f t="shared" si="6"/>
        <v>119</v>
      </c>
      <c r="J25" s="18">
        <f t="shared" si="6"/>
        <v>40</v>
      </c>
      <c r="K25" s="18">
        <f t="shared" si="6"/>
        <v>21</v>
      </c>
      <c r="L25" s="18">
        <f t="shared" si="6"/>
        <v>40</v>
      </c>
      <c r="M25" s="18">
        <f t="shared" si="6"/>
        <v>37</v>
      </c>
      <c r="N25" s="18">
        <f t="shared" si="6"/>
        <v>40</v>
      </c>
      <c r="O25" s="18">
        <f t="shared" si="6"/>
        <v>29</v>
      </c>
      <c r="P25" s="18">
        <f t="shared" si="6"/>
        <v>40</v>
      </c>
      <c r="Q25" s="18">
        <f t="shared" si="6"/>
        <v>32</v>
      </c>
      <c r="R25" s="14">
        <f t="shared" si="1"/>
        <v>160</v>
      </c>
      <c r="S25" s="14">
        <f t="shared" si="1"/>
        <v>119</v>
      </c>
      <c r="T25" s="14">
        <f t="shared" si="2"/>
        <v>-41</v>
      </c>
      <c r="U25" s="14"/>
      <c r="V25" s="277">
        <f t="shared" si="3"/>
        <v>80</v>
      </c>
      <c r="W25" s="5">
        <f t="shared" si="4"/>
        <v>100</v>
      </c>
      <c r="X25" s="5">
        <f t="shared" si="5"/>
        <v>80</v>
      </c>
    </row>
    <row r="26" spans="1:26" s="6" customFormat="1" ht="14.25" customHeight="1" x14ac:dyDescent="0.2">
      <c r="F26" s="10"/>
    </row>
    <row r="27" spans="1:26" s="6" customFormat="1" ht="14.25" customHeight="1" x14ac:dyDescent="0.2">
      <c r="B27" s="11" t="s">
        <v>25</v>
      </c>
      <c r="F27" s="10"/>
      <c r="H27" s="6" t="s">
        <v>26</v>
      </c>
    </row>
    <row r="28" spans="1:26" x14ac:dyDescent="0.2">
      <c r="J28" s="171"/>
      <c r="K28" s="171"/>
      <c r="L28" s="171"/>
      <c r="M28" s="171"/>
      <c r="N28" s="171"/>
      <c r="O28" s="171"/>
      <c r="P28" s="174" t="s">
        <v>288</v>
      </c>
    </row>
    <row r="29" spans="1:26" x14ac:dyDescent="0.2">
      <c r="J29" s="171"/>
      <c r="K29" s="171"/>
      <c r="L29" s="171"/>
      <c r="M29" s="171"/>
      <c r="N29" s="171"/>
      <c r="O29" s="171"/>
      <c r="P29" s="171"/>
    </row>
    <row r="30" spans="1:26" x14ac:dyDescent="0.2">
      <c r="J30" s="171"/>
      <c r="K30" s="171"/>
      <c r="L30" s="171"/>
      <c r="M30" s="171"/>
      <c r="N30" s="171"/>
      <c r="O30" s="171"/>
      <c r="P30" s="171"/>
    </row>
    <row r="31" spans="1:26" x14ac:dyDescent="0.2">
      <c r="A31" s="6"/>
      <c r="B31" s="6"/>
      <c r="C31" s="6"/>
      <c r="D31" s="6"/>
      <c r="E31" s="6"/>
      <c r="F31" s="6"/>
      <c r="G31" s="6"/>
      <c r="H31" s="6"/>
      <c r="I31" s="6"/>
      <c r="J31" s="6"/>
      <c r="K31" s="6"/>
      <c r="L31" s="6"/>
      <c r="M31" s="6"/>
      <c r="N31" s="6"/>
      <c r="O31" s="6"/>
      <c r="P31" s="6"/>
      <c r="Q31" s="6"/>
      <c r="R31" s="50"/>
      <c r="S31" s="50"/>
      <c r="T31" s="395"/>
      <c r="U31" s="395"/>
      <c r="V31" s="6"/>
    </row>
    <row r="32" spans="1:26" x14ac:dyDescent="0.2">
      <c r="A32" s="388" t="s">
        <v>54</v>
      </c>
      <c r="B32" s="388"/>
      <c r="C32" s="388"/>
      <c r="D32" s="6"/>
      <c r="E32" s="6"/>
      <c r="F32" s="6"/>
      <c r="G32" s="6"/>
      <c r="H32" s="387" t="s">
        <v>283</v>
      </c>
      <c r="I32" s="387"/>
      <c r="J32" s="387"/>
      <c r="K32" s="387"/>
      <c r="L32" s="387"/>
      <c r="M32" s="387"/>
      <c r="N32" s="387"/>
      <c r="O32" s="387"/>
      <c r="P32" s="387"/>
      <c r="Q32" s="387"/>
      <c r="R32" s="387"/>
      <c r="S32" s="387"/>
      <c r="T32" s="387"/>
      <c r="U32" s="387"/>
      <c r="V32" s="387"/>
    </row>
    <row r="33" spans="1:22" x14ac:dyDescent="0.2">
      <c r="A33" s="387" t="s">
        <v>53</v>
      </c>
      <c r="B33" s="387"/>
      <c r="C33" s="387"/>
      <c r="D33" s="6"/>
      <c r="E33" s="6"/>
      <c r="F33" s="6"/>
      <c r="G33" s="6"/>
      <c r="H33" s="387" t="s">
        <v>113</v>
      </c>
      <c r="I33" s="387"/>
      <c r="J33" s="387"/>
      <c r="K33" s="387"/>
      <c r="L33" s="387"/>
      <c r="M33" s="387"/>
      <c r="N33" s="387"/>
      <c r="O33" s="387"/>
      <c r="P33" s="387"/>
      <c r="Q33" s="387"/>
      <c r="R33" s="387"/>
      <c r="S33" s="387"/>
      <c r="T33" s="387"/>
      <c r="U33" s="387"/>
      <c r="V33" s="387"/>
    </row>
    <row r="34" spans="1:22" x14ac:dyDescent="0.2">
      <c r="J34" s="171"/>
      <c r="K34" s="171"/>
      <c r="L34" s="171"/>
      <c r="M34" s="171"/>
      <c r="N34" s="171"/>
      <c r="O34" s="171"/>
      <c r="P34" s="171"/>
    </row>
    <row r="35" spans="1:22" x14ac:dyDescent="0.2">
      <c r="J35" s="171"/>
      <c r="K35" s="171"/>
      <c r="L35" s="171"/>
      <c r="M35" s="171"/>
      <c r="N35" s="171"/>
      <c r="O35" s="171"/>
      <c r="P35" s="171"/>
    </row>
    <row r="36" spans="1:22" x14ac:dyDescent="0.2">
      <c r="J36" s="171"/>
      <c r="K36" s="171"/>
      <c r="L36" s="171"/>
      <c r="M36" s="171"/>
      <c r="N36" s="171"/>
      <c r="O36" s="171"/>
      <c r="P36" s="171"/>
    </row>
    <row r="37" spans="1:22" x14ac:dyDescent="0.2">
      <c r="J37" s="171"/>
      <c r="K37" s="171"/>
      <c r="L37" s="171"/>
      <c r="M37" s="171"/>
      <c r="N37" s="171"/>
      <c r="O37" s="171"/>
      <c r="P37" s="171"/>
    </row>
    <row r="38" spans="1:22" x14ac:dyDescent="0.2">
      <c r="J38" s="171"/>
      <c r="K38" s="171"/>
      <c r="L38" s="171"/>
      <c r="M38" s="171"/>
      <c r="N38" s="171"/>
      <c r="O38" s="171"/>
      <c r="P38" s="171"/>
    </row>
    <row r="39" spans="1:22" x14ac:dyDescent="0.2">
      <c r="J39" s="171"/>
      <c r="K39" s="171"/>
      <c r="L39" s="171"/>
      <c r="M39" s="171"/>
      <c r="N39" s="171"/>
      <c r="O39" s="171"/>
      <c r="P39" s="171"/>
    </row>
    <row r="40" spans="1:22" x14ac:dyDescent="0.2">
      <c r="J40" s="171"/>
      <c r="K40" s="171"/>
      <c r="L40" s="171"/>
      <c r="M40" s="171"/>
      <c r="N40" s="171"/>
      <c r="O40" s="171"/>
      <c r="P40" s="171"/>
    </row>
    <row r="41" spans="1:22" x14ac:dyDescent="0.2">
      <c r="J41" s="171"/>
      <c r="K41" s="171"/>
      <c r="L41" s="171"/>
      <c r="M41" s="171"/>
      <c r="N41" s="171"/>
      <c r="O41" s="171"/>
      <c r="P41" s="171"/>
    </row>
  </sheetData>
  <mergeCells count="34">
    <mergeCell ref="A1:X1"/>
    <mergeCell ref="A2:X2"/>
    <mergeCell ref="A3:X3"/>
    <mergeCell ref="A4:X4"/>
    <mergeCell ref="A5:Q5"/>
    <mergeCell ref="A6:X6"/>
    <mergeCell ref="W13:X13"/>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19:C19"/>
    <mergeCell ref="B20:C20"/>
    <mergeCell ref="B21:C21"/>
    <mergeCell ref="B22:C22"/>
    <mergeCell ref="A33:C33"/>
    <mergeCell ref="H33:V33"/>
    <mergeCell ref="B23:C23"/>
    <mergeCell ref="B24:C24"/>
    <mergeCell ref="A25:C25"/>
    <mergeCell ref="T31:U31"/>
    <mergeCell ref="A32:C32"/>
    <mergeCell ref="H32:V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topLeftCell="A3" workbookViewId="0">
      <selection activeCell="V26" sqref="V26"/>
    </sheetView>
  </sheetViews>
  <sheetFormatPr baseColWidth="10" defaultRowHeight="12.75" x14ac:dyDescent="0.2"/>
  <cols>
    <col min="1" max="1" width="5.42578125" style="36" customWidth="1"/>
    <col min="2" max="2" width="12" style="36" customWidth="1"/>
    <col min="3" max="3" width="33.140625" style="36" customWidth="1"/>
    <col min="4" max="4" width="10.5703125" style="36" customWidth="1"/>
    <col min="5" max="5" width="10.140625" style="36" customWidth="1"/>
    <col min="6" max="6" width="13.42578125" style="36" customWidth="1"/>
    <col min="7" max="7" width="12.42578125" style="36" bestFit="1" customWidth="1"/>
    <col min="8" max="9" width="11.42578125" style="36" hidden="1" customWidth="1"/>
    <col min="10" max="10" width="9.5703125" style="36" hidden="1" customWidth="1"/>
    <col min="11" max="11" width="10" style="36" hidden="1" customWidth="1"/>
    <col min="12" max="12" width="11" style="36" hidden="1" customWidth="1"/>
    <col min="13" max="13" width="10.140625" style="36" hidden="1" customWidth="1"/>
    <col min="14" max="14" width="11" style="36" hidden="1" customWidth="1"/>
    <col min="15" max="15" width="9.5703125" style="36" hidden="1" customWidth="1"/>
    <col min="16" max="16" width="11" style="36" customWidth="1"/>
    <col min="17" max="17" width="8.85546875" style="36" customWidth="1"/>
    <col min="18" max="19" width="10" style="36" customWidth="1"/>
    <col min="20" max="20" width="9.28515625" style="36" customWidth="1"/>
    <col min="21" max="21" width="13.5703125" style="36" customWidth="1"/>
    <col min="22" max="22" width="7.140625" style="36" customWidth="1"/>
    <col min="23" max="23" width="7" style="36" customWidth="1"/>
    <col min="24" max="24" width="9.140625" style="36" customWidth="1"/>
    <col min="25" max="25" width="15.42578125" style="36" customWidth="1"/>
    <col min="26"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x14ac:dyDescent="0.2">
      <c r="A3" s="369" t="s">
        <v>114</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hidden="1" x14ac:dyDescent="0.2">
      <c r="A6" s="369" t="s">
        <v>115</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S7" s="32"/>
    </row>
    <row r="8" spans="1:24" x14ac:dyDescent="0.2">
      <c r="A8" s="30" t="s">
        <v>36</v>
      </c>
      <c r="B8" s="30"/>
      <c r="C8" s="30" t="s">
        <v>116</v>
      </c>
      <c r="D8" s="1"/>
      <c r="E8" s="1"/>
      <c r="F8" s="1"/>
      <c r="G8" s="1"/>
      <c r="H8" s="1"/>
      <c r="I8" s="1"/>
      <c r="J8" s="1"/>
      <c r="K8" s="1"/>
      <c r="L8" s="6"/>
      <c r="M8" s="6"/>
      <c r="N8" s="6"/>
      <c r="O8" s="6"/>
      <c r="P8" s="6"/>
      <c r="Q8" s="6"/>
    </row>
    <row r="9" spans="1:24" x14ac:dyDescent="0.2">
      <c r="A9" s="30" t="s">
        <v>0</v>
      </c>
      <c r="B9" s="45"/>
      <c r="C9" s="30" t="s">
        <v>117</v>
      </c>
      <c r="D9" s="1"/>
      <c r="E9" s="1"/>
      <c r="F9" s="1"/>
      <c r="G9" s="1"/>
      <c r="H9" s="1"/>
      <c r="I9" s="1"/>
      <c r="J9" s="1"/>
      <c r="K9" s="1"/>
      <c r="L9" s="6"/>
      <c r="M9" s="6"/>
      <c r="N9" s="6"/>
      <c r="O9" s="6"/>
      <c r="P9" s="6"/>
      <c r="Q9" s="6"/>
    </row>
    <row r="10" spans="1:24" x14ac:dyDescent="0.2">
      <c r="A10" s="30" t="s">
        <v>60</v>
      </c>
      <c r="B10" s="45"/>
      <c r="C10" s="30" t="s">
        <v>118</v>
      </c>
      <c r="D10" s="1"/>
      <c r="E10" s="1"/>
      <c r="F10" s="1"/>
      <c r="G10" s="1"/>
      <c r="H10" s="1"/>
      <c r="I10" s="1"/>
      <c r="J10" s="1"/>
      <c r="K10" s="1"/>
      <c r="L10" s="6"/>
      <c r="M10" s="6"/>
      <c r="N10" s="6"/>
      <c r="O10" s="6"/>
      <c r="P10" s="6"/>
      <c r="Q10" s="6"/>
    </row>
    <row r="11" spans="1:24" x14ac:dyDescent="0.2">
      <c r="A11" s="30" t="s">
        <v>6</v>
      </c>
      <c r="B11" s="45"/>
      <c r="C11" s="30" t="s">
        <v>119</v>
      </c>
      <c r="D11" s="1"/>
      <c r="E11" s="1"/>
      <c r="F11" s="1"/>
      <c r="G11" s="1"/>
      <c r="H11" s="1"/>
      <c r="I11" s="1"/>
      <c r="J11" s="1"/>
      <c r="K11" s="1"/>
      <c r="L11" s="6"/>
      <c r="M11" s="6"/>
      <c r="N11" s="6"/>
      <c r="O11" s="6"/>
      <c r="P11" s="6"/>
      <c r="Q11" s="6"/>
    </row>
    <row r="12" spans="1:24" x14ac:dyDescent="0.2">
      <c r="A12" s="26" t="s">
        <v>38</v>
      </c>
      <c r="B12" s="26"/>
      <c r="C12" s="41" t="s">
        <v>120</v>
      </c>
      <c r="D12" s="1"/>
      <c r="E12" s="1"/>
      <c r="F12" s="1"/>
      <c r="G12" s="1"/>
      <c r="H12" s="1"/>
      <c r="I12" s="1"/>
      <c r="J12" s="1"/>
      <c r="K12" s="1"/>
      <c r="L12" s="6"/>
      <c r="M12" s="6"/>
      <c r="N12" s="6"/>
      <c r="O12" s="6"/>
      <c r="P12" s="6"/>
      <c r="Q12" s="6"/>
      <c r="T12" s="46"/>
      <c r="U12" s="46"/>
      <c r="X12" s="46"/>
    </row>
    <row r="13" spans="1:24" x14ac:dyDescent="0.2">
      <c r="A13" s="369" t="s">
        <v>3</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row>
    <row r="14" spans="1:24" ht="25.5" customHeight="1" x14ac:dyDescent="0.2">
      <c r="A14" s="383" t="s">
        <v>121</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row>
    <row r="15" spans="1:24" x14ac:dyDescent="0.2">
      <c r="A15" s="6"/>
      <c r="B15" s="6"/>
      <c r="C15" s="6"/>
      <c r="D15" s="6"/>
      <c r="E15" s="6"/>
      <c r="F15" s="6"/>
      <c r="G15" s="6"/>
      <c r="H15" s="6"/>
      <c r="I15" s="6"/>
      <c r="J15" s="6"/>
      <c r="K15" s="6"/>
      <c r="L15" s="6"/>
      <c r="M15" s="6"/>
      <c r="N15" s="6"/>
      <c r="O15" s="6"/>
      <c r="P15" s="6"/>
      <c r="Q15" s="6"/>
    </row>
    <row r="16" spans="1:24" ht="12.7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4"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4" ht="45" customHeight="1" x14ac:dyDescent="0.2">
      <c r="A18" s="9">
        <v>1</v>
      </c>
      <c r="B18" s="377" t="s">
        <v>122</v>
      </c>
      <c r="C18" s="378"/>
      <c r="D18" s="18" t="s">
        <v>42</v>
      </c>
      <c r="E18" s="18">
        <v>25</v>
      </c>
      <c r="F18" s="47">
        <f>$F$27*E18/100</f>
        <v>456300</v>
      </c>
      <c r="G18" s="47">
        <f>$F$27*E18/100</f>
        <v>456300</v>
      </c>
      <c r="H18" s="14">
        <v>9</v>
      </c>
      <c r="I18" s="5">
        <v>0</v>
      </c>
      <c r="J18" s="9">
        <v>3</v>
      </c>
      <c r="K18" s="38">
        <v>3</v>
      </c>
      <c r="L18" s="9">
        <v>3</v>
      </c>
      <c r="M18" s="5">
        <v>3</v>
      </c>
      <c r="N18" s="9">
        <v>3</v>
      </c>
      <c r="O18" s="5">
        <v>10</v>
      </c>
      <c r="P18" s="9">
        <v>3</v>
      </c>
      <c r="Q18" s="277">
        <v>16</v>
      </c>
      <c r="R18" s="13">
        <f t="shared" ref="R18:S27" si="0">J18+L18+N18+P18</f>
        <v>12</v>
      </c>
      <c r="S18" s="13">
        <f t="shared" si="0"/>
        <v>32</v>
      </c>
      <c r="T18" s="13">
        <f>S18-R18</f>
        <v>20</v>
      </c>
      <c r="U18" s="325" t="s">
        <v>1150</v>
      </c>
      <c r="V18" s="5">
        <f>Q18/P18*100</f>
        <v>533.33333333333326</v>
      </c>
      <c r="W18" s="5">
        <f>G18/F18*100</f>
        <v>100</v>
      </c>
      <c r="X18" s="5">
        <f>V18/W18*100</f>
        <v>533.33333333333326</v>
      </c>
    </row>
    <row r="19" spans="1:24" ht="45" customHeight="1" x14ac:dyDescent="0.2">
      <c r="A19" s="9">
        <v>2</v>
      </c>
      <c r="B19" s="377" t="s">
        <v>123</v>
      </c>
      <c r="C19" s="378"/>
      <c r="D19" s="18" t="s">
        <v>124</v>
      </c>
      <c r="E19" s="18">
        <v>10</v>
      </c>
      <c r="F19" s="47">
        <f t="shared" ref="F19:F25" si="1">$F$27*E19/100</f>
        <v>182520</v>
      </c>
      <c r="G19" s="47">
        <f t="shared" ref="G19:G25" si="2">$F$27*E19/100</f>
        <v>182520</v>
      </c>
      <c r="H19" s="14">
        <v>3</v>
      </c>
      <c r="I19" s="5">
        <v>0</v>
      </c>
      <c r="J19" s="9">
        <v>1</v>
      </c>
      <c r="K19" s="38">
        <v>1</v>
      </c>
      <c r="L19" s="9">
        <v>1</v>
      </c>
      <c r="M19" s="5">
        <v>1</v>
      </c>
      <c r="N19" s="9">
        <v>1</v>
      </c>
      <c r="O19" s="5">
        <v>1</v>
      </c>
      <c r="P19" s="9">
        <v>1</v>
      </c>
      <c r="Q19" s="277">
        <v>1</v>
      </c>
      <c r="R19" s="13">
        <f t="shared" si="0"/>
        <v>4</v>
      </c>
      <c r="S19" s="13">
        <f t="shared" si="0"/>
        <v>4</v>
      </c>
      <c r="T19" s="13">
        <f t="shared" ref="T19:T27" si="3">S19-R19</f>
        <v>0</v>
      </c>
      <c r="U19" s="332"/>
      <c r="V19" s="277">
        <f t="shared" ref="V19:V27" si="4">Q19/P19*100</f>
        <v>100</v>
      </c>
      <c r="W19" s="5">
        <f t="shared" ref="W19:W27" si="5">G19/F19*100</f>
        <v>100</v>
      </c>
      <c r="X19" s="5">
        <f t="shared" ref="X19:X27" si="6">V19/W19*100</f>
        <v>100</v>
      </c>
    </row>
    <row r="20" spans="1:24" ht="45" customHeight="1" x14ac:dyDescent="0.2">
      <c r="A20" s="9">
        <v>3</v>
      </c>
      <c r="B20" s="377" t="s">
        <v>125</v>
      </c>
      <c r="C20" s="378"/>
      <c r="D20" s="18" t="s">
        <v>48</v>
      </c>
      <c r="E20" s="18">
        <v>20</v>
      </c>
      <c r="F20" s="47">
        <f t="shared" si="1"/>
        <v>365040</v>
      </c>
      <c r="G20" s="47">
        <f t="shared" si="2"/>
        <v>365040</v>
      </c>
      <c r="H20" s="14">
        <v>6</v>
      </c>
      <c r="I20" s="5">
        <v>0</v>
      </c>
      <c r="J20" s="9">
        <v>2</v>
      </c>
      <c r="K20" s="38">
        <v>2</v>
      </c>
      <c r="L20" s="9">
        <v>2</v>
      </c>
      <c r="M20" s="5">
        <v>2</v>
      </c>
      <c r="N20" s="9">
        <v>2</v>
      </c>
      <c r="O20" s="5">
        <v>2</v>
      </c>
      <c r="P20" s="9">
        <v>2</v>
      </c>
      <c r="Q20" s="277">
        <v>2</v>
      </c>
      <c r="R20" s="13">
        <f t="shared" si="0"/>
        <v>8</v>
      </c>
      <c r="S20" s="13">
        <f t="shared" si="0"/>
        <v>8</v>
      </c>
      <c r="T20" s="13">
        <f t="shared" si="3"/>
        <v>0</v>
      </c>
      <c r="U20" s="332"/>
      <c r="V20" s="277">
        <f t="shared" si="4"/>
        <v>100</v>
      </c>
      <c r="W20" s="5">
        <f t="shared" si="5"/>
        <v>100</v>
      </c>
      <c r="X20" s="5">
        <f t="shared" si="6"/>
        <v>100</v>
      </c>
    </row>
    <row r="21" spans="1:24" ht="60" x14ac:dyDescent="0.2">
      <c r="A21" s="9">
        <v>4</v>
      </c>
      <c r="B21" s="377" t="s">
        <v>126</v>
      </c>
      <c r="C21" s="378"/>
      <c r="D21" s="18" t="s">
        <v>86</v>
      </c>
      <c r="E21" s="18">
        <v>5</v>
      </c>
      <c r="F21" s="47">
        <f t="shared" si="1"/>
        <v>91260</v>
      </c>
      <c r="G21" s="47">
        <f t="shared" si="2"/>
        <v>91260</v>
      </c>
      <c r="H21" s="14">
        <v>3</v>
      </c>
      <c r="I21" s="5">
        <v>0</v>
      </c>
      <c r="J21" s="9">
        <v>1</v>
      </c>
      <c r="K21" s="38">
        <v>1</v>
      </c>
      <c r="L21" s="9">
        <v>1</v>
      </c>
      <c r="M21" s="5">
        <v>1</v>
      </c>
      <c r="N21" s="9">
        <v>1</v>
      </c>
      <c r="O21" s="5">
        <v>0</v>
      </c>
      <c r="P21" s="9">
        <v>1</v>
      </c>
      <c r="Q21" s="277">
        <v>5</v>
      </c>
      <c r="R21" s="13">
        <f t="shared" si="0"/>
        <v>4</v>
      </c>
      <c r="S21" s="13">
        <f t="shared" si="0"/>
        <v>7</v>
      </c>
      <c r="T21" s="13">
        <f t="shared" si="3"/>
        <v>3</v>
      </c>
      <c r="U21" s="325" t="s">
        <v>1147</v>
      </c>
      <c r="V21" s="277">
        <f t="shared" si="4"/>
        <v>500</v>
      </c>
      <c r="W21" s="5">
        <f t="shared" si="5"/>
        <v>100</v>
      </c>
      <c r="X21" s="5">
        <f t="shared" si="6"/>
        <v>500</v>
      </c>
    </row>
    <row r="22" spans="1:24" ht="72" x14ac:dyDescent="0.2">
      <c r="A22" s="9">
        <v>5</v>
      </c>
      <c r="B22" s="377" t="s">
        <v>127</v>
      </c>
      <c r="C22" s="378"/>
      <c r="D22" s="18" t="s">
        <v>128</v>
      </c>
      <c r="E22" s="18">
        <v>20</v>
      </c>
      <c r="F22" s="47">
        <f t="shared" si="1"/>
        <v>365040</v>
      </c>
      <c r="G22" s="47">
        <f t="shared" si="2"/>
        <v>365040</v>
      </c>
      <c r="H22" s="14">
        <v>210</v>
      </c>
      <c r="I22" s="5">
        <v>0</v>
      </c>
      <c r="J22" s="9">
        <v>70</v>
      </c>
      <c r="K22" s="38">
        <v>70</v>
      </c>
      <c r="L22" s="9">
        <v>70</v>
      </c>
      <c r="M22" s="5">
        <v>70</v>
      </c>
      <c r="N22" s="9">
        <v>70</v>
      </c>
      <c r="O22" s="5">
        <v>70</v>
      </c>
      <c r="P22" s="9">
        <v>70</v>
      </c>
      <c r="Q22" s="277">
        <v>93</v>
      </c>
      <c r="R22" s="13">
        <f t="shared" si="0"/>
        <v>280</v>
      </c>
      <c r="S22" s="13">
        <f t="shared" si="0"/>
        <v>303</v>
      </c>
      <c r="T22" s="13">
        <f t="shared" si="3"/>
        <v>23</v>
      </c>
      <c r="U22" s="325" t="s">
        <v>1151</v>
      </c>
      <c r="V22" s="277">
        <f t="shared" si="4"/>
        <v>132.85714285714286</v>
      </c>
      <c r="W22" s="5">
        <f t="shared" si="5"/>
        <v>100</v>
      </c>
      <c r="X22" s="5">
        <f t="shared" si="6"/>
        <v>132.85714285714286</v>
      </c>
    </row>
    <row r="23" spans="1:24" ht="45" customHeight="1" x14ac:dyDescent="0.2">
      <c r="A23" s="9">
        <v>6</v>
      </c>
      <c r="B23" s="377" t="s">
        <v>129</v>
      </c>
      <c r="C23" s="378"/>
      <c r="D23" s="18" t="s">
        <v>130</v>
      </c>
      <c r="E23" s="18">
        <v>5</v>
      </c>
      <c r="F23" s="47">
        <f t="shared" si="1"/>
        <v>91260</v>
      </c>
      <c r="G23" s="47">
        <f t="shared" si="2"/>
        <v>91260</v>
      </c>
      <c r="H23" s="14">
        <v>6</v>
      </c>
      <c r="I23" s="5">
        <v>0</v>
      </c>
      <c r="J23" s="9">
        <v>2</v>
      </c>
      <c r="K23" s="38">
        <v>2</v>
      </c>
      <c r="L23" s="9">
        <v>2</v>
      </c>
      <c r="M23" s="5">
        <v>2</v>
      </c>
      <c r="N23" s="9">
        <v>2</v>
      </c>
      <c r="O23" s="5">
        <v>2</v>
      </c>
      <c r="P23" s="9">
        <v>2</v>
      </c>
      <c r="Q23" s="277">
        <v>7</v>
      </c>
      <c r="R23" s="13">
        <f t="shared" si="0"/>
        <v>8</v>
      </c>
      <c r="S23" s="13">
        <f t="shared" si="0"/>
        <v>13</v>
      </c>
      <c r="T23" s="13">
        <f t="shared" si="3"/>
        <v>5</v>
      </c>
      <c r="U23" s="325" t="s">
        <v>1152</v>
      </c>
      <c r="V23" s="277">
        <f t="shared" si="4"/>
        <v>350</v>
      </c>
      <c r="W23" s="5">
        <f t="shared" si="5"/>
        <v>100</v>
      </c>
      <c r="X23" s="5">
        <f t="shared" si="6"/>
        <v>350</v>
      </c>
    </row>
    <row r="24" spans="1:24" ht="45" customHeight="1" x14ac:dyDescent="0.2">
      <c r="A24" s="9">
        <v>7</v>
      </c>
      <c r="B24" s="377" t="s">
        <v>131</v>
      </c>
      <c r="C24" s="378"/>
      <c r="D24" s="18" t="s">
        <v>132</v>
      </c>
      <c r="E24" s="18">
        <v>10</v>
      </c>
      <c r="F24" s="47">
        <f t="shared" si="1"/>
        <v>182520</v>
      </c>
      <c r="G24" s="47">
        <f t="shared" si="2"/>
        <v>182520</v>
      </c>
      <c r="H24" s="14">
        <v>6</v>
      </c>
      <c r="I24" s="5">
        <v>0</v>
      </c>
      <c r="J24" s="9">
        <v>2</v>
      </c>
      <c r="K24" s="38">
        <v>2</v>
      </c>
      <c r="L24" s="9">
        <v>2</v>
      </c>
      <c r="M24" s="5">
        <v>2</v>
      </c>
      <c r="N24" s="9">
        <v>2</v>
      </c>
      <c r="O24" s="5">
        <v>2</v>
      </c>
      <c r="P24" s="9">
        <v>2</v>
      </c>
      <c r="Q24" s="277">
        <v>2</v>
      </c>
      <c r="R24" s="13">
        <f t="shared" si="0"/>
        <v>8</v>
      </c>
      <c r="S24" s="13">
        <f t="shared" si="0"/>
        <v>8</v>
      </c>
      <c r="T24" s="13">
        <f t="shared" si="3"/>
        <v>0</v>
      </c>
      <c r="U24" s="7"/>
      <c r="V24" s="277">
        <f t="shared" si="4"/>
        <v>100</v>
      </c>
      <c r="W24" s="5">
        <f t="shared" si="5"/>
        <v>100</v>
      </c>
      <c r="X24" s="5">
        <f t="shared" si="6"/>
        <v>100</v>
      </c>
    </row>
    <row r="25" spans="1:24" ht="45" customHeight="1" x14ac:dyDescent="0.2">
      <c r="A25" s="9">
        <v>8</v>
      </c>
      <c r="B25" s="377" t="s">
        <v>133</v>
      </c>
      <c r="C25" s="378"/>
      <c r="D25" s="18" t="s">
        <v>86</v>
      </c>
      <c r="E25" s="18">
        <v>5</v>
      </c>
      <c r="F25" s="47">
        <f t="shared" si="1"/>
        <v>91260</v>
      </c>
      <c r="G25" s="47">
        <f t="shared" si="2"/>
        <v>91260</v>
      </c>
      <c r="H25" s="14">
        <v>9</v>
      </c>
      <c r="I25" s="5">
        <v>0</v>
      </c>
      <c r="J25" s="9">
        <v>3</v>
      </c>
      <c r="K25" s="38">
        <v>3</v>
      </c>
      <c r="L25" s="9">
        <v>3</v>
      </c>
      <c r="M25" s="5">
        <v>3</v>
      </c>
      <c r="N25" s="9">
        <v>3</v>
      </c>
      <c r="O25" s="5">
        <v>3</v>
      </c>
      <c r="P25" s="9">
        <v>3</v>
      </c>
      <c r="Q25" s="277">
        <v>3</v>
      </c>
      <c r="R25" s="13">
        <f t="shared" si="0"/>
        <v>12</v>
      </c>
      <c r="S25" s="13">
        <f t="shared" si="0"/>
        <v>12</v>
      </c>
      <c r="T25" s="13">
        <f t="shared" si="3"/>
        <v>0</v>
      </c>
      <c r="U25" s="7"/>
      <c r="V25" s="277">
        <f t="shared" si="4"/>
        <v>100</v>
      </c>
      <c r="W25" s="5">
        <f t="shared" si="5"/>
        <v>100</v>
      </c>
      <c r="X25" s="5">
        <f t="shared" si="6"/>
        <v>100</v>
      </c>
    </row>
    <row r="26" spans="1:24" ht="45" customHeight="1" x14ac:dyDescent="0.2">
      <c r="A26" s="9"/>
      <c r="B26" s="377"/>
      <c r="C26" s="378"/>
      <c r="D26" s="18"/>
      <c r="E26" s="18"/>
      <c r="F26" s="48"/>
      <c r="G26" s="48"/>
      <c r="H26" s="14"/>
      <c r="I26" s="5"/>
      <c r="J26" s="9"/>
      <c r="K26" s="38"/>
      <c r="L26" s="9"/>
      <c r="M26" s="5"/>
      <c r="N26" s="9"/>
      <c r="O26" s="5"/>
      <c r="P26" s="9"/>
      <c r="Q26" s="5"/>
      <c r="R26" s="13"/>
      <c r="S26" s="13"/>
      <c r="T26" s="13"/>
      <c r="U26" s="38"/>
      <c r="V26" s="277"/>
      <c r="W26" s="5"/>
      <c r="X26" s="5"/>
    </row>
    <row r="27" spans="1:24" s="1" customFormat="1" ht="36.75" customHeight="1" x14ac:dyDescent="0.2">
      <c r="A27" s="370" t="s">
        <v>24</v>
      </c>
      <c r="B27" s="371"/>
      <c r="C27" s="372"/>
      <c r="D27" s="18"/>
      <c r="E27" s="18">
        <f>SUM(E18:E26)</f>
        <v>100</v>
      </c>
      <c r="F27" s="19">
        <f>SEGUIMIENTO!D5</f>
        <v>1825200</v>
      </c>
      <c r="G27" s="19">
        <f>SEGUIMIENTO!E5</f>
        <v>1825200</v>
      </c>
      <c r="H27" s="18">
        <f t="shared" ref="H27:Q27" si="7">SUM(H18:H26)</f>
        <v>252</v>
      </c>
      <c r="I27" s="49">
        <f t="shared" si="7"/>
        <v>0</v>
      </c>
      <c r="J27" s="49">
        <f t="shared" si="7"/>
        <v>84</v>
      </c>
      <c r="K27" s="49">
        <f t="shared" si="7"/>
        <v>84</v>
      </c>
      <c r="L27" s="49">
        <f t="shared" si="7"/>
        <v>84</v>
      </c>
      <c r="M27" s="49">
        <f t="shared" si="7"/>
        <v>84</v>
      </c>
      <c r="N27" s="49">
        <f t="shared" si="7"/>
        <v>84</v>
      </c>
      <c r="O27" s="49">
        <f t="shared" si="7"/>
        <v>90</v>
      </c>
      <c r="P27" s="49">
        <f t="shared" si="7"/>
        <v>84</v>
      </c>
      <c r="Q27" s="49">
        <f t="shared" si="7"/>
        <v>129</v>
      </c>
      <c r="R27" s="14">
        <f t="shared" si="0"/>
        <v>336</v>
      </c>
      <c r="S27" s="14">
        <f t="shared" si="0"/>
        <v>387</v>
      </c>
      <c r="T27" s="14">
        <f t="shared" si="3"/>
        <v>51</v>
      </c>
      <c r="U27" s="14"/>
      <c r="V27" s="277">
        <f t="shared" si="4"/>
        <v>153.57142857142858</v>
      </c>
      <c r="W27" s="5">
        <f t="shared" si="5"/>
        <v>100</v>
      </c>
      <c r="X27" s="5">
        <f t="shared" si="6"/>
        <v>153.57142857142858</v>
      </c>
    </row>
    <row r="28" spans="1:24" s="6" customFormat="1" ht="14.25" customHeight="1" x14ac:dyDescent="0.2">
      <c r="F28" s="10"/>
      <c r="V28" s="44"/>
      <c r="W28" s="44"/>
      <c r="X28" s="44"/>
    </row>
    <row r="29" spans="1:24" s="6" customFormat="1" ht="14.25" customHeight="1" x14ac:dyDescent="0.2">
      <c r="B29" s="11" t="s">
        <v>25</v>
      </c>
      <c r="F29" s="10"/>
      <c r="H29" s="6" t="s">
        <v>26</v>
      </c>
    </row>
    <row r="33" spans="1:24" x14ac:dyDescent="0.2">
      <c r="A33" s="6"/>
      <c r="B33" s="6"/>
      <c r="C33" s="6"/>
      <c r="D33" s="6"/>
      <c r="E33" s="6"/>
      <c r="F33" s="6"/>
      <c r="G33" s="6"/>
      <c r="H33" s="6"/>
      <c r="I33" s="6"/>
      <c r="J33" s="6"/>
      <c r="K33" s="6"/>
      <c r="L33" s="6"/>
      <c r="M33" s="6"/>
      <c r="N33" s="6"/>
      <c r="O33" s="6"/>
      <c r="P33" s="6"/>
      <c r="Q33" s="6"/>
      <c r="R33" s="1"/>
      <c r="S33" s="50"/>
      <c r="T33" s="395"/>
      <c r="U33" s="395"/>
      <c r="V33" s="6"/>
      <c r="W33" s="6"/>
      <c r="X33" s="6"/>
    </row>
    <row r="34" spans="1:24" x14ac:dyDescent="0.2">
      <c r="A34" s="388" t="s">
        <v>89</v>
      </c>
      <c r="B34" s="388"/>
      <c r="C34" s="388"/>
      <c r="D34" s="6"/>
      <c r="E34" s="6"/>
      <c r="F34" s="6"/>
      <c r="G34" s="6"/>
      <c r="H34" s="387" t="s">
        <v>134</v>
      </c>
      <c r="I34" s="387"/>
      <c r="J34" s="387"/>
      <c r="K34" s="387"/>
      <c r="L34" s="387"/>
      <c r="M34" s="387"/>
      <c r="N34" s="387"/>
      <c r="O34" s="387"/>
      <c r="P34" s="387"/>
      <c r="Q34" s="387"/>
      <c r="R34" s="387"/>
      <c r="S34" s="387"/>
      <c r="T34" s="387"/>
      <c r="U34" s="387"/>
      <c r="V34" s="387"/>
      <c r="W34" s="6"/>
      <c r="X34" s="6"/>
    </row>
    <row r="35" spans="1:24" x14ac:dyDescent="0.2">
      <c r="A35" s="387" t="s">
        <v>53</v>
      </c>
      <c r="B35" s="387"/>
      <c r="C35" s="387"/>
      <c r="D35" s="6"/>
      <c r="E35" s="6"/>
      <c r="F35" s="6"/>
      <c r="G35" s="6"/>
      <c r="H35" s="387" t="s">
        <v>113</v>
      </c>
      <c r="I35" s="387"/>
      <c r="J35" s="387"/>
      <c r="K35" s="387"/>
      <c r="L35" s="387"/>
      <c r="M35" s="387"/>
      <c r="N35" s="387"/>
      <c r="O35" s="387"/>
      <c r="P35" s="387"/>
      <c r="Q35" s="387"/>
      <c r="R35" s="387"/>
      <c r="S35" s="387"/>
      <c r="T35" s="387"/>
      <c r="U35" s="387"/>
      <c r="V35" s="387"/>
      <c r="W35" s="6"/>
      <c r="X35" s="6"/>
    </row>
  </sheetData>
  <mergeCells count="36">
    <mergeCell ref="A1:X1"/>
    <mergeCell ref="A2:X2"/>
    <mergeCell ref="A3:X3"/>
    <mergeCell ref="A4:X4"/>
    <mergeCell ref="A5:X5"/>
    <mergeCell ref="A6:X6"/>
    <mergeCell ref="A13:X13"/>
    <mergeCell ref="A14:X14"/>
    <mergeCell ref="A16:C16"/>
    <mergeCell ref="D16:D17"/>
    <mergeCell ref="E16:E17"/>
    <mergeCell ref="F16:G16"/>
    <mergeCell ref="H16:I16"/>
    <mergeCell ref="J16:K16"/>
    <mergeCell ref="L16:M16"/>
    <mergeCell ref="N16:O16"/>
    <mergeCell ref="P16:Q16"/>
    <mergeCell ref="R16:T16"/>
    <mergeCell ref="U16:U17"/>
    <mergeCell ref="V16:X16"/>
    <mergeCell ref="B17:C17"/>
    <mergeCell ref="B18:C18"/>
    <mergeCell ref="B19:C19"/>
    <mergeCell ref="B20:C20"/>
    <mergeCell ref="B21:C21"/>
    <mergeCell ref="B22:C22"/>
    <mergeCell ref="B23:C23"/>
    <mergeCell ref="B24:C24"/>
    <mergeCell ref="A35:C35"/>
    <mergeCell ref="H35:V35"/>
    <mergeCell ref="B25:C25"/>
    <mergeCell ref="B26:C26"/>
    <mergeCell ref="A27:C27"/>
    <mergeCell ref="T33:U33"/>
    <mergeCell ref="A34:C34"/>
    <mergeCell ref="H34:V3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workbookViewId="0">
      <selection activeCell="V19" sqref="V19"/>
    </sheetView>
  </sheetViews>
  <sheetFormatPr baseColWidth="10" defaultRowHeight="12.75" x14ac:dyDescent="0.2"/>
  <cols>
    <col min="1" max="1" width="12.140625" style="179" customWidth="1"/>
    <col min="2" max="2" width="7.140625" style="179" customWidth="1"/>
    <col min="3" max="3" width="30.85546875" style="179" customWidth="1"/>
    <col min="4" max="5" width="11.7109375" style="179" customWidth="1"/>
    <col min="6" max="6" width="11.140625" style="179" customWidth="1"/>
    <col min="7" max="7" width="10.85546875" style="179" customWidth="1"/>
    <col min="8" max="9" width="8.85546875" style="179" hidden="1" customWidth="1"/>
    <col min="10" max="10" width="10.28515625" style="179" hidden="1" customWidth="1"/>
    <col min="11" max="15" width="8.85546875" style="179" hidden="1" customWidth="1"/>
    <col min="16" max="20" width="8.85546875" style="179" customWidth="1"/>
    <col min="21" max="21" width="23.85546875" style="179" customWidth="1"/>
    <col min="22" max="23" width="8.85546875" style="179" customWidth="1"/>
    <col min="24" max="24" width="11.140625" style="179" customWidth="1"/>
    <col min="25" max="25" width="11.7109375" style="179" customWidth="1"/>
    <col min="26" max="16384" width="11.42578125" style="179"/>
  </cols>
  <sheetData>
    <row r="1" spans="1:24" x14ac:dyDescent="0.2">
      <c r="A1" s="442" t="s">
        <v>15</v>
      </c>
      <c r="B1" s="442"/>
      <c r="C1" s="442"/>
      <c r="D1" s="442"/>
      <c r="E1" s="442"/>
      <c r="F1" s="442"/>
      <c r="G1" s="442"/>
      <c r="H1" s="442"/>
      <c r="I1" s="442"/>
      <c r="J1" s="442"/>
      <c r="K1" s="442"/>
      <c r="L1" s="442"/>
      <c r="M1" s="442"/>
      <c r="N1" s="442"/>
      <c r="O1" s="442"/>
      <c r="P1" s="442"/>
      <c r="Q1" s="442"/>
      <c r="R1" s="442"/>
      <c r="S1" s="442"/>
      <c r="T1" s="442"/>
      <c r="U1" s="442"/>
      <c r="V1" s="442"/>
      <c r="W1" s="442"/>
      <c r="X1" s="442"/>
    </row>
    <row r="2" spans="1:24" x14ac:dyDescent="0.2">
      <c r="A2" s="442" t="s">
        <v>52</v>
      </c>
      <c r="B2" s="442"/>
      <c r="C2" s="442"/>
      <c r="D2" s="442"/>
      <c r="E2" s="442"/>
      <c r="F2" s="442"/>
      <c r="G2" s="442"/>
      <c r="H2" s="442"/>
      <c r="I2" s="442"/>
      <c r="J2" s="442"/>
      <c r="K2" s="442"/>
      <c r="L2" s="442"/>
      <c r="M2" s="442"/>
      <c r="N2" s="442"/>
      <c r="O2" s="442"/>
      <c r="P2" s="442"/>
      <c r="Q2" s="442"/>
      <c r="R2" s="442"/>
      <c r="S2" s="442"/>
      <c r="T2" s="442"/>
      <c r="U2" s="442"/>
      <c r="V2" s="442"/>
      <c r="W2" s="442"/>
      <c r="X2" s="442"/>
    </row>
    <row r="3" spans="1:24" ht="12.75" hidden="1" customHeight="1" x14ac:dyDescent="0.2">
      <c r="A3" s="383" t="s">
        <v>49</v>
      </c>
      <c r="B3" s="383"/>
      <c r="C3" s="383"/>
      <c r="D3" s="383"/>
      <c r="E3" s="383"/>
      <c r="F3" s="383"/>
      <c r="G3" s="383"/>
      <c r="H3" s="383"/>
      <c r="I3" s="383"/>
      <c r="J3" s="383"/>
      <c r="K3" s="383"/>
      <c r="L3" s="383"/>
      <c r="M3" s="383"/>
      <c r="N3" s="383"/>
      <c r="O3" s="383"/>
      <c r="P3" s="383"/>
      <c r="Q3" s="383"/>
      <c r="R3" s="383"/>
      <c r="S3" s="383"/>
      <c r="T3" s="383"/>
      <c r="U3" s="383"/>
      <c r="V3" s="383"/>
      <c r="W3" s="383"/>
      <c r="X3" s="383"/>
    </row>
    <row r="4" spans="1:24" ht="12.75" hidden="1" customHeight="1" x14ac:dyDescent="0.2">
      <c r="A4" s="383" t="s">
        <v>50</v>
      </c>
      <c r="B4" s="383"/>
      <c r="C4" s="383"/>
      <c r="D4" s="383"/>
      <c r="E4" s="383"/>
      <c r="F4" s="383"/>
      <c r="G4" s="383"/>
      <c r="H4" s="383"/>
      <c r="I4" s="383"/>
      <c r="J4" s="383"/>
      <c r="K4" s="383"/>
      <c r="L4" s="383"/>
      <c r="M4" s="383"/>
      <c r="N4" s="383"/>
      <c r="O4" s="383"/>
      <c r="P4" s="383"/>
      <c r="Q4" s="383"/>
      <c r="R4" s="383"/>
      <c r="S4" s="383"/>
      <c r="T4" s="383"/>
      <c r="U4" s="383"/>
      <c r="V4" s="383"/>
      <c r="W4" s="383"/>
      <c r="X4" s="383"/>
    </row>
    <row r="5" spans="1:24" ht="12.75" hidden="1" customHeight="1" x14ac:dyDescent="0.2">
      <c r="A5" s="383" t="s">
        <v>51</v>
      </c>
      <c r="B5" s="383"/>
      <c r="C5" s="383"/>
      <c r="D5" s="383"/>
      <c r="E5" s="383"/>
      <c r="F5" s="383"/>
      <c r="G5" s="383"/>
      <c r="H5" s="383"/>
      <c r="I5" s="383"/>
      <c r="J5" s="383"/>
      <c r="K5" s="383"/>
      <c r="L5" s="383"/>
      <c r="M5" s="383"/>
      <c r="N5" s="383"/>
      <c r="O5" s="383"/>
      <c r="P5" s="383"/>
      <c r="Q5" s="383"/>
      <c r="R5" s="383"/>
      <c r="S5" s="383"/>
      <c r="T5" s="383"/>
      <c r="U5" s="383"/>
      <c r="V5" s="383"/>
      <c r="W5" s="383"/>
      <c r="X5" s="383"/>
    </row>
    <row r="6" spans="1:24" x14ac:dyDescent="0.2">
      <c r="A6" s="383" t="s">
        <v>57</v>
      </c>
      <c r="B6" s="383"/>
      <c r="C6" s="383"/>
      <c r="D6" s="383"/>
      <c r="E6" s="383"/>
      <c r="F6" s="383"/>
      <c r="G6" s="383"/>
      <c r="H6" s="383"/>
      <c r="I6" s="383"/>
      <c r="J6" s="383"/>
      <c r="K6" s="383"/>
      <c r="L6" s="383"/>
      <c r="M6" s="383"/>
      <c r="N6" s="383"/>
      <c r="O6" s="383"/>
      <c r="P6" s="383"/>
      <c r="Q6" s="383"/>
      <c r="R6" s="383"/>
      <c r="S6" s="383"/>
      <c r="T6" s="383"/>
      <c r="U6" s="383"/>
      <c r="V6" s="383"/>
      <c r="W6" s="383"/>
      <c r="X6" s="383"/>
    </row>
    <row r="7" spans="1:24" x14ac:dyDescent="0.2">
      <c r="A7" s="34"/>
      <c r="B7" s="34"/>
      <c r="C7" s="34"/>
      <c r="D7" s="34"/>
      <c r="E7" s="34"/>
      <c r="F7" s="34"/>
      <c r="G7" s="34"/>
      <c r="H7" s="34"/>
      <c r="I7" s="34"/>
      <c r="J7" s="34"/>
      <c r="K7" s="34"/>
      <c r="L7" s="34"/>
      <c r="M7" s="34"/>
      <c r="N7" s="34"/>
      <c r="O7" s="34"/>
      <c r="P7" s="34"/>
      <c r="Q7" s="34"/>
      <c r="R7" s="34"/>
      <c r="S7" s="34"/>
      <c r="T7" s="34"/>
      <c r="U7" s="34"/>
      <c r="V7" s="34"/>
      <c r="W7" s="34"/>
      <c r="X7" s="34"/>
    </row>
    <row r="8" spans="1:24" x14ac:dyDescent="0.2">
      <c r="A8" s="143" t="s">
        <v>458</v>
      </c>
      <c r="B8" s="144">
        <v>134</v>
      </c>
      <c r="C8" s="145" t="s">
        <v>526</v>
      </c>
      <c r="D8" s="146"/>
      <c r="E8" s="180"/>
      <c r="F8" s="180"/>
      <c r="G8" s="180"/>
      <c r="H8" s="180"/>
      <c r="I8" s="180"/>
      <c r="J8" s="180"/>
      <c r="K8" s="180"/>
      <c r="L8" s="180"/>
      <c r="M8" s="180"/>
      <c r="N8" s="180"/>
      <c r="O8" s="180"/>
      <c r="P8" s="180"/>
      <c r="Q8" s="180"/>
    </row>
    <row r="9" spans="1:24" ht="13.5" customHeight="1" x14ac:dyDescent="0.2">
      <c r="A9" s="143" t="s">
        <v>0</v>
      </c>
      <c r="B9" s="144">
        <v>6</v>
      </c>
      <c r="C9" s="145" t="s">
        <v>527</v>
      </c>
      <c r="D9" s="146"/>
      <c r="E9" s="167"/>
      <c r="F9" s="167"/>
      <c r="G9" s="167"/>
      <c r="H9" s="167"/>
      <c r="I9" s="167"/>
      <c r="J9" s="167"/>
      <c r="K9" s="167"/>
      <c r="L9" s="181"/>
      <c r="M9" s="181"/>
      <c r="N9" s="181"/>
      <c r="O9" s="181"/>
      <c r="P9" s="181"/>
      <c r="Q9" s="181"/>
    </row>
    <row r="10" spans="1:24" ht="12.75" customHeight="1" x14ac:dyDescent="0.2">
      <c r="A10" s="143" t="s">
        <v>461</v>
      </c>
      <c r="B10" s="144">
        <v>10</v>
      </c>
      <c r="C10" s="145" t="s">
        <v>561</v>
      </c>
      <c r="D10" s="146"/>
      <c r="E10" s="167"/>
      <c r="F10" s="167"/>
      <c r="G10" s="167"/>
      <c r="H10" s="167"/>
      <c r="I10" s="167"/>
      <c r="J10" s="167"/>
      <c r="K10" s="167"/>
      <c r="L10" s="181"/>
      <c r="M10" s="181"/>
      <c r="N10" s="181"/>
      <c r="O10" s="181"/>
      <c r="P10" s="181"/>
      <c r="Q10" s="181"/>
    </row>
    <row r="11" spans="1:24" ht="12" customHeight="1" x14ac:dyDescent="0.2">
      <c r="A11" s="143" t="s">
        <v>6</v>
      </c>
      <c r="B11" s="147">
        <v>16</v>
      </c>
      <c r="C11" s="145" t="s">
        <v>529</v>
      </c>
      <c r="D11" s="146"/>
      <c r="E11" s="167"/>
      <c r="F11" s="167"/>
      <c r="G11" s="167"/>
      <c r="H11" s="167"/>
      <c r="I11" s="167"/>
      <c r="J11" s="167"/>
      <c r="K11" s="167"/>
      <c r="L11" s="181"/>
      <c r="M11" s="181"/>
      <c r="N11" s="181"/>
      <c r="O11" s="181"/>
      <c r="P11" s="181"/>
      <c r="Q11" s="181"/>
    </row>
    <row r="12" spans="1:24" ht="12.75" customHeight="1" x14ac:dyDescent="0.2">
      <c r="A12" s="143" t="s">
        <v>447</v>
      </c>
      <c r="B12" s="144">
        <v>10</v>
      </c>
      <c r="C12" s="145" t="s">
        <v>562</v>
      </c>
      <c r="D12" s="146"/>
      <c r="E12" s="167"/>
      <c r="F12" s="167"/>
      <c r="G12" s="167"/>
      <c r="H12" s="167"/>
      <c r="I12" s="167"/>
      <c r="J12" s="167"/>
      <c r="K12" s="167"/>
      <c r="L12" s="181"/>
      <c r="M12" s="181"/>
      <c r="N12" s="181"/>
      <c r="O12" s="181"/>
      <c r="P12" s="181"/>
      <c r="Q12" s="181"/>
    </row>
    <row r="13" spans="1:24" x14ac:dyDescent="0.2">
      <c r="A13" s="167"/>
      <c r="B13" s="167"/>
      <c r="C13" s="167"/>
      <c r="D13" s="167"/>
      <c r="E13" s="167"/>
      <c r="F13" s="167"/>
      <c r="G13" s="167"/>
      <c r="H13" s="167"/>
      <c r="I13" s="167"/>
      <c r="J13" s="167"/>
      <c r="K13" s="167"/>
      <c r="L13" s="181"/>
      <c r="M13" s="181"/>
      <c r="N13" s="181"/>
      <c r="O13" s="181"/>
      <c r="P13" s="181"/>
      <c r="Q13" s="181"/>
      <c r="T13" s="182"/>
      <c r="U13" s="183"/>
      <c r="X13" s="182"/>
    </row>
    <row r="14" spans="1:24" x14ac:dyDescent="0.2">
      <c r="A14" s="472" t="s">
        <v>3</v>
      </c>
      <c r="B14" s="472"/>
      <c r="C14" s="472"/>
      <c r="D14" s="472"/>
      <c r="E14" s="472"/>
      <c r="F14" s="472"/>
      <c r="G14" s="472"/>
      <c r="H14" s="472"/>
      <c r="I14" s="472"/>
      <c r="J14" s="472"/>
      <c r="K14" s="472"/>
      <c r="L14" s="472"/>
      <c r="M14" s="472"/>
      <c r="N14" s="472"/>
      <c r="O14" s="472"/>
      <c r="P14" s="472"/>
      <c r="Q14" s="472"/>
      <c r="R14" s="472"/>
      <c r="S14" s="472"/>
      <c r="T14" s="472"/>
      <c r="U14" s="472"/>
      <c r="V14" s="472"/>
      <c r="W14" s="472"/>
      <c r="X14" s="472"/>
    </row>
    <row r="15" spans="1:24" ht="25.5" customHeight="1" x14ac:dyDescent="0.2">
      <c r="A15" s="472" t="s">
        <v>563</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x14ac:dyDescent="0.2">
      <c r="A16" s="181"/>
      <c r="B16" s="181"/>
      <c r="C16" s="181"/>
      <c r="D16" s="181"/>
      <c r="E16" s="181"/>
      <c r="F16" s="181"/>
      <c r="G16" s="181"/>
      <c r="H16" s="181"/>
      <c r="I16" s="181"/>
      <c r="J16" s="181"/>
      <c r="K16" s="181"/>
      <c r="L16" s="181"/>
      <c r="M16" s="181"/>
      <c r="N16" s="181"/>
      <c r="O16" s="181"/>
      <c r="P16" s="181"/>
      <c r="Q16" s="181"/>
    </row>
    <row r="17" spans="1:26" ht="12.75" customHeight="1" x14ac:dyDescent="0.2">
      <c r="A17" s="375" t="s">
        <v>4</v>
      </c>
      <c r="B17" s="379"/>
      <c r="C17" s="376"/>
      <c r="D17" s="373" t="s">
        <v>7</v>
      </c>
      <c r="E17" s="373" t="s">
        <v>17</v>
      </c>
      <c r="F17" s="375" t="s">
        <v>18</v>
      </c>
      <c r="G17" s="376"/>
      <c r="H17" s="375" t="s">
        <v>19</v>
      </c>
      <c r="I17" s="376"/>
      <c r="J17" s="375" t="s">
        <v>13</v>
      </c>
      <c r="K17" s="376"/>
      <c r="L17" s="375" t="s">
        <v>9</v>
      </c>
      <c r="M17" s="376"/>
      <c r="N17" s="375" t="s">
        <v>12</v>
      </c>
      <c r="O17" s="376"/>
      <c r="P17" s="375" t="s">
        <v>14</v>
      </c>
      <c r="Q17" s="376"/>
      <c r="R17" s="468" t="s">
        <v>27</v>
      </c>
      <c r="S17" s="468"/>
      <c r="T17" s="468"/>
      <c r="U17" s="482" t="s">
        <v>28</v>
      </c>
      <c r="V17" s="375" t="s">
        <v>30</v>
      </c>
      <c r="W17" s="379"/>
      <c r="X17" s="376"/>
    </row>
    <row r="18" spans="1:26" ht="24.75" customHeight="1" x14ac:dyDescent="0.2">
      <c r="A18" s="155" t="s">
        <v>16</v>
      </c>
      <c r="B18" s="468" t="s">
        <v>5</v>
      </c>
      <c r="C18" s="468"/>
      <c r="D18" s="374"/>
      <c r="E18" s="374"/>
      <c r="F18" s="8" t="s">
        <v>20</v>
      </c>
      <c r="G18" s="8" t="s">
        <v>21</v>
      </c>
      <c r="H18" s="8" t="s">
        <v>22</v>
      </c>
      <c r="I18" s="8" t="s">
        <v>23</v>
      </c>
      <c r="J18" s="184" t="s">
        <v>10</v>
      </c>
      <c r="K18" s="184" t="s">
        <v>11</v>
      </c>
      <c r="L18" s="184" t="s">
        <v>10</v>
      </c>
      <c r="M18" s="184" t="s">
        <v>11</v>
      </c>
      <c r="N18" s="184" t="s">
        <v>10</v>
      </c>
      <c r="O18" s="184" t="s">
        <v>11</v>
      </c>
      <c r="P18" s="184" t="s">
        <v>10</v>
      </c>
      <c r="Q18" s="184" t="s">
        <v>11</v>
      </c>
      <c r="R18" s="184" t="s">
        <v>10</v>
      </c>
      <c r="S18" s="184" t="s">
        <v>11</v>
      </c>
      <c r="T18" s="184" t="s">
        <v>29</v>
      </c>
      <c r="U18" s="482"/>
      <c r="V18" s="8" t="s">
        <v>31</v>
      </c>
      <c r="W18" s="8" t="s">
        <v>32</v>
      </c>
      <c r="X18" s="8" t="s">
        <v>33</v>
      </c>
    </row>
    <row r="19" spans="1:26" ht="45" customHeight="1" x14ac:dyDescent="0.2">
      <c r="A19" s="185">
        <v>1</v>
      </c>
      <c r="B19" s="476" t="s">
        <v>564</v>
      </c>
      <c r="C19" s="477"/>
      <c r="D19" s="186" t="s">
        <v>75</v>
      </c>
      <c r="E19" s="186">
        <v>30</v>
      </c>
      <c r="F19" s="17">
        <f>$F$25*E19/100</f>
        <v>488060.7</v>
      </c>
      <c r="G19" s="17">
        <f>$G$25*E19/100</f>
        <v>488060.7</v>
      </c>
      <c r="H19" s="187">
        <f t="shared" ref="H19:I22" si="0">J19+L19+N19+P19</f>
        <v>60</v>
      </c>
      <c r="I19" s="187">
        <f t="shared" si="0"/>
        <v>150</v>
      </c>
      <c r="J19" s="185">
        <v>15</v>
      </c>
      <c r="K19" s="188">
        <v>27</v>
      </c>
      <c r="L19" s="185">
        <v>15</v>
      </c>
      <c r="M19" s="188">
        <v>31</v>
      </c>
      <c r="N19" s="185">
        <v>15</v>
      </c>
      <c r="O19" s="188">
        <v>49</v>
      </c>
      <c r="P19" s="185">
        <v>15</v>
      </c>
      <c r="Q19" s="189">
        <v>43</v>
      </c>
      <c r="R19" s="190">
        <f>J19+L19+N19+P19</f>
        <v>60</v>
      </c>
      <c r="S19" s="190">
        <f>K19+M19+O19+Q19</f>
        <v>150</v>
      </c>
      <c r="T19" s="190">
        <f>S19-R19</f>
        <v>90</v>
      </c>
      <c r="U19" s="22" t="s">
        <v>1136</v>
      </c>
      <c r="V19" s="191">
        <f>Q19/P19*100</f>
        <v>286.66666666666669</v>
      </c>
      <c r="W19" s="191">
        <f>G19/F19*100</f>
        <v>100</v>
      </c>
      <c r="X19" s="192">
        <f>V19/W19*100</f>
        <v>286.66666666666669</v>
      </c>
      <c r="Y19" s="193"/>
      <c r="Z19" s="193"/>
    </row>
    <row r="20" spans="1:26" ht="53.25" customHeight="1" x14ac:dyDescent="0.2">
      <c r="A20" s="185">
        <v>2</v>
      </c>
      <c r="B20" s="476" t="s">
        <v>565</v>
      </c>
      <c r="C20" s="477"/>
      <c r="D20" s="186" t="s">
        <v>44</v>
      </c>
      <c r="E20" s="186">
        <v>30</v>
      </c>
      <c r="F20" s="17">
        <f>$F$25*E20/100</f>
        <v>488060.7</v>
      </c>
      <c r="G20" s="17">
        <f>$G$25*E20/100</f>
        <v>488060.7</v>
      </c>
      <c r="H20" s="187">
        <f t="shared" si="0"/>
        <v>20</v>
      </c>
      <c r="I20" s="187">
        <f t="shared" si="0"/>
        <v>137</v>
      </c>
      <c r="J20" s="185">
        <v>5</v>
      </c>
      <c r="K20" s="188">
        <v>11</v>
      </c>
      <c r="L20" s="185">
        <v>5</v>
      </c>
      <c r="M20" s="188">
        <v>37</v>
      </c>
      <c r="N20" s="185">
        <v>5</v>
      </c>
      <c r="O20" s="188">
        <v>32</v>
      </c>
      <c r="P20" s="185">
        <v>5</v>
      </c>
      <c r="Q20" s="189">
        <v>57</v>
      </c>
      <c r="R20" s="190">
        <f t="shared" ref="R20:S22" si="1">J20+L20+N20+P20</f>
        <v>20</v>
      </c>
      <c r="S20" s="190">
        <f t="shared" si="1"/>
        <v>137</v>
      </c>
      <c r="T20" s="190">
        <f>S20-R20</f>
        <v>117</v>
      </c>
      <c r="U20" s="22" t="s">
        <v>1137</v>
      </c>
      <c r="V20" s="294">
        <f t="shared" ref="V20:V25" si="2">Q20/P20*100</f>
        <v>1140</v>
      </c>
      <c r="W20" s="191">
        <f t="shared" ref="W20:W25" si="3">G20/F20*100</f>
        <v>100</v>
      </c>
      <c r="X20" s="192">
        <f t="shared" ref="X20:X25" si="4">V20/W20*100</f>
        <v>1140</v>
      </c>
      <c r="Y20" s="193"/>
      <c r="Z20" s="193"/>
    </row>
    <row r="21" spans="1:26" ht="45" customHeight="1" x14ac:dyDescent="0.2">
      <c r="A21" s="185">
        <v>3</v>
      </c>
      <c r="B21" s="476" t="s">
        <v>566</v>
      </c>
      <c r="C21" s="477"/>
      <c r="D21" s="186" t="s">
        <v>75</v>
      </c>
      <c r="E21" s="186">
        <v>30</v>
      </c>
      <c r="F21" s="17">
        <f>$F$25*E21/100</f>
        <v>488060.7</v>
      </c>
      <c r="G21" s="17">
        <f>$G$25*E21/100</f>
        <v>488060.7</v>
      </c>
      <c r="H21" s="187">
        <f t="shared" si="0"/>
        <v>16</v>
      </c>
      <c r="I21" s="187">
        <f t="shared" si="0"/>
        <v>10</v>
      </c>
      <c r="J21" s="185">
        <v>4</v>
      </c>
      <c r="K21" s="188">
        <v>1</v>
      </c>
      <c r="L21" s="185">
        <v>4</v>
      </c>
      <c r="M21" s="188">
        <v>1</v>
      </c>
      <c r="N21" s="185">
        <v>4</v>
      </c>
      <c r="O21" s="188">
        <v>7</v>
      </c>
      <c r="P21" s="185">
        <v>4</v>
      </c>
      <c r="Q21" s="189">
        <v>1</v>
      </c>
      <c r="R21" s="190">
        <f t="shared" si="1"/>
        <v>16</v>
      </c>
      <c r="S21" s="190">
        <f t="shared" si="1"/>
        <v>10</v>
      </c>
      <c r="T21" s="190">
        <f>S21-R21</f>
        <v>-6</v>
      </c>
      <c r="U21" s="22" t="s">
        <v>1138</v>
      </c>
      <c r="V21" s="294">
        <f t="shared" si="2"/>
        <v>25</v>
      </c>
      <c r="W21" s="191">
        <f t="shared" si="3"/>
        <v>100</v>
      </c>
      <c r="X21" s="192">
        <f t="shared" si="4"/>
        <v>25</v>
      </c>
      <c r="Y21" s="193"/>
      <c r="Z21" s="193"/>
    </row>
    <row r="22" spans="1:26" ht="45" customHeight="1" x14ac:dyDescent="0.2">
      <c r="A22" s="185">
        <v>4</v>
      </c>
      <c r="B22" s="476" t="s">
        <v>567</v>
      </c>
      <c r="C22" s="477"/>
      <c r="D22" s="186" t="s">
        <v>568</v>
      </c>
      <c r="E22" s="186">
        <v>10</v>
      </c>
      <c r="F22" s="17">
        <f>$F$25*E22/100</f>
        <v>162686.9</v>
      </c>
      <c r="G22" s="17">
        <f>$G$25*E22/100</f>
        <v>162686.9</v>
      </c>
      <c r="H22" s="187">
        <f t="shared" si="0"/>
        <v>6</v>
      </c>
      <c r="I22" s="187">
        <f t="shared" si="0"/>
        <v>31</v>
      </c>
      <c r="J22" s="185">
        <v>1</v>
      </c>
      <c r="K22" s="188">
        <v>10</v>
      </c>
      <c r="L22" s="185">
        <v>2</v>
      </c>
      <c r="M22" s="188">
        <v>12</v>
      </c>
      <c r="N22" s="185">
        <v>2</v>
      </c>
      <c r="O22" s="188">
        <v>6</v>
      </c>
      <c r="P22" s="185">
        <v>1</v>
      </c>
      <c r="Q22" s="189">
        <v>3</v>
      </c>
      <c r="R22" s="190">
        <f t="shared" si="1"/>
        <v>6</v>
      </c>
      <c r="S22" s="190">
        <f t="shared" si="1"/>
        <v>31</v>
      </c>
      <c r="T22" s="190">
        <f>S22-R22</f>
        <v>25</v>
      </c>
      <c r="U22" s="22" t="s">
        <v>1139</v>
      </c>
      <c r="V22" s="294">
        <f t="shared" si="2"/>
        <v>300</v>
      </c>
      <c r="W22" s="191">
        <f t="shared" si="3"/>
        <v>100</v>
      </c>
      <c r="X22" s="192">
        <f t="shared" si="4"/>
        <v>300</v>
      </c>
      <c r="Y22" s="193"/>
      <c r="Z22" s="193"/>
    </row>
    <row r="23" spans="1:26" ht="45" customHeight="1" x14ac:dyDescent="0.2">
      <c r="A23" s="185"/>
      <c r="B23" s="476"/>
      <c r="C23" s="477"/>
      <c r="D23" s="186"/>
      <c r="E23" s="186"/>
      <c r="F23" s="194"/>
      <c r="G23" s="194"/>
      <c r="H23" s="187">
        <v>0</v>
      </c>
      <c r="I23" s="187">
        <f>K23+M23+O23+Q23</f>
        <v>0</v>
      </c>
      <c r="J23" s="185"/>
      <c r="K23" s="188"/>
      <c r="L23" s="185"/>
      <c r="M23" s="188"/>
      <c r="N23" s="185"/>
      <c r="O23" s="188"/>
      <c r="P23" s="185" t="s">
        <v>288</v>
      </c>
      <c r="Q23" s="189"/>
      <c r="R23" s="190"/>
      <c r="S23" s="190"/>
      <c r="T23" s="190"/>
      <c r="U23" s="22"/>
      <c r="V23" s="294"/>
      <c r="W23" s="191"/>
      <c r="X23" s="192"/>
    </row>
    <row r="24" spans="1:26" ht="45" customHeight="1" x14ac:dyDescent="0.2">
      <c r="A24" s="185"/>
      <c r="B24" s="476"/>
      <c r="C24" s="477"/>
      <c r="D24" s="186"/>
      <c r="E24" s="186"/>
      <c r="F24" s="194"/>
      <c r="G24" s="194"/>
      <c r="H24" s="187">
        <v>0</v>
      </c>
      <c r="I24" s="187">
        <f>K24+M24+O24+Q24</f>
        <v>0</v>
      </c>
      <c r="J24" s="185"/>
      <c r="K24" s="188"/>
      <c r="L24" s="185"/>
      <c r="M24" s="188"/>
      <c r="N24" s="185"/>
      <c r="O24" s="188"/>
      <c r="P24" s="185" t="s">
        <v>288</v>
      </c>
      <c r="Q24" s="189"/>
      <c r="R24" s="190"/>
      <c r="S24" s="190"/>
      <c r="T24" s="190"/>
      <c r="U24" s="22"/>
      <c r="V24" s="294"/>
      <c r="W24" s="191"/>
      <c r="X24" s="192"/>
    </row>
    <row r="25" spans="1:26" s="180" customFormat="1" ht="36.75" customHeight="1" x14ac:dyDescent="0.2">
      <c r="A25" s="478" t="s">
        <v>24</v>
      </c>
      <c r="B25" s="479"/>
      <c r="C25" s="480"/>
      <c r="D25" s="195"/>
      <c r="E25" s="195">
        <f>SUM(E19:E24)</f>
        <v>100</v>
      </c>
      <c r="F25" s="196">
        <f>SEGUIMIENTO!D20</f>
        <v>1626869</v>
      </c>
      <c r="G25" s="196">
        <f>SEGUIMIENTO!E20</f>
        <v>1626869</v>
      </c>
      <c r="H25" s="196" t="e">
        <f>SEGUIMIENTO!#REF!</f>
        <v>#REF!</v>
      </c>
      <c r="I25" s="196" t="e">
        <f>SEGUIMIENTO!#REF!</f>
        <v>#REF!</v>
      </c>
      <c r="J25" s="196">
        <f>SEGUIMIENTO!F20</f>
        <v>0</v>
      </c>
      <c r="K25" s="196">
        <f>SEGUIMIENTO!G20</f>
        <v>0</v>
      </c>
      <c r="L25" s="196">
        <f>SEGUIMIENTO!H20</f>
        <v>0</v>
      </c>
      <c r="M25" s="196">
        <f>SEGUIMIENTO!I20</f>
        <v>0</v>
      </c>
      <c r="N25" s="195">
        <f>SUM(N19:N24)</f>
        <v>26</v>
      </c>
      <c r="O25" s="195">
        <f>SUM(O19:O24)</f>
        <v>94</v>
      </c>
      <c r="P25" s="195">
        <f>SUM(P19:P24)</f>
        <v>25</v>
      </c>
      <c r="Q25" s="88">
        <f>SUM(Q19:Q24)</f>
        <v>104</v>
      </c>
      <c r="R25" s="197">
        <f>J25+L25+N25+P25</f>
        <v>51</v>
      </c>
      <c r="S25" s="197">
        <f>K25+M25+O25+Q25</f>
        <v>198</v>
      </c>
      <c r="T25" s="197">
        <f>S25-R25</f>
        <v>147</v>
      </c>
      <c r="U25" s="197"/>
      <c r="V25" s="294">
        <f t="shared" si="2"/>
        <v>416</v>
      </c>
      <c r="W25" s="191">
        <f t="shared" si="3"/>
        <v>100</v>
      </c>
      <c r="X25" s="192">
        <f t="shared" si="4"/>
        <v>416</v>
      </c>
    </row>
    <row r="26" spans="1:26" s="198" customFormat="1" ht="14.25" customHeight="1" x14ac:dyDescent="0.2">
      <c r="F26" s="199"/>
    </row>
    <row r="27" spans="1:26" ht="26.25" customHeight="1" x14ac:dyDescent="0.2">
      <c r="B27" s="481" t="s">
        <v>25</v>
      </c>
      <c r="C27" s="481"/>
      <c r="D27" s="481"/>
      <c r="J27" s="200"/>
      <c r="K27" s="200"/>
      <c r="L27" s="200"/>
      <c r="M27" s="200"/>
      <c r="N27" s="200"/>
      <c r="O27" s="200"/>
      <c r="P27" s="200"/>
    </row>
    <row r="28" spans="1:26" x14ac:dyDescent="0.2">
      <c r="J28" s="200"/>
      <c r="K28" s="200"/>
      <c r="L28" s="200"/>
      <c r="M28" s="200"/>
      <c r="N28" s="200"/>
      <c r="O28" s="200"/>
      <c r="P28" s="200"/>
    </row>
    <row r="29" spans="1:26" x14ac:dyDescent="0.2">
      <c r="J29" s="200"/>
      <c r="K29" s="200"/>
      <c r="L29" s="200"/>
      <c r="M29" s="200"/>
      <c r="N29" s="200"/>
      <c r="O29" s="200"/>
      <c r="P29" s="200"/>
    </row>
    <row r="30" spans="1:26" x14ac:dyDescent="0.2">
      <c r="J30" s="200"/>
      <c r="K30" s="200"/>
      <c r="L30" s="200"/>
      <c r="M30" s="200"/>
      <c r="N30" s="200"/>
      <c r="O30" s="200"/>
      <c r="P30" s="200"/>
    </row>
    <row r="31" spans="1:26" x14ac:dyDescent="0.2">
      <c r="B31" s="6"/>
      <c r="C31" s="6"/>
      <c r="D31" s="6"/>
      <c r="E31" s="6"/>
      <c r="F31" s="6"/>
      <c r="G31" s="6"/>
      <c r="H31" s="6"/>
      <c r="I31" s="6"/>
      <c r="J31" s="6"/>
      <c r="K31" s="6"/>
      <c r="L31" s="6"/>
      <c r="M31" s="6"/>
      <c r="N31" s="6"/>
      <c r="O31" s="6"/>
      <c r="P31" s="6"/>
      <c r="Q31" s="6"/>
      <c r="R31" s="6"/>
      <c r="S31" s="50"/>
      <c r="T31" s="50"/>
      <c r="U31" s="395"/>
      <c r="V31" s="395"/>
      <c r="W31" s="6"/>
    </row>
    <row r="32" spans="1:26" x14ac:dyDescent="0.2">
      <c r="B32" s="388" t="s">
        <v>54</v>
      </c>
      <c r="C32" s="388"/>
      <c r="D32" s="388"/>
      <c r="E32" s="6"/>
      <c r="F32" s="6"/>
      <c r="G32" s="6"/>
      <c r="H32" s="6"/>
      <c r="I32" s="387" t="s">
        <v>283</v>
      </c>
      <c r="J32" s="387"/>
      <c r="K32" s="387"/>
      <c r="L32" s="387"/>
      <c r="M32" s="387"/>
      <c r="N32" s="387"/>
      <c r="O32" s="387"/>
      <c r="P32" s="387"/>
      <c r="Q32" s="387"/>
      <c r="R32" s="387"/>
      <c r="S32" s="387"/>
      <c r="T32" s="387"/>
      <c r="U32" s="387"/>
      <c r="V32" s="387"/>
      <c r="W32" s="387"/>
    </row>
    <row r="33" spans="2:23" x14ac:dyDescent="0.2">
      <c r="B33" s="387" t="s">
        <v>53</v>
      </c>
      <c r="C33" s="387"/>
      <c r="D33" s="387"/>
      <c r="E33" s="6"/>
      <c r="F33" s="6"/>
      <c r="G33" s="6"/>
      <c r="H33" s="6"/>
      <c r="I33" s="387" t="s">
        <v>113</v>
      </c>
      <c r="J33" s="387"/>
      <c r="K33" s="387"/>
      <c r="L33" s="387"/>
      <c r="M33" s="387"/>
      <c r="N33" s="387"/>
      <c r="O33" s="387"/>
      <c r="P33" s="387"/>
      <c r="Q33" s="387"/>
      <c r="R33" s="387"/>
      <c r="S33" s="387"/>
      <c r="T33" s="387"/>
      <c r="U33" s="387"/>
      <c r="V33" s="387"/>
      <c r="W33" s="387"/>
    </row>
    <row r="34" spans="2:23" x14ac:dyDescent="0.2">
      <c r="J34" s="200"/>
      <c r="K34" s="200"/>
      <c r="L34" s="200"/>
      <c r="M34" s="200"/>
      <c r="N34" s="200"/>
      <c r="O34" s="200"/>
      <c r="P34" s="200"/>
    </row>
    <row r="35" spans="2:23" x14ac:dyDescent="0.2">
      <c r="J35" s="200"/>
      <c r="K35" s="200"/>
      <c r="L35" s="200"/>
      <c r="M35" s="200"/>
      <c r="N35" s="200"/>
      <c r="O35" s="200"/>
      <c r="P35" s="200"/>
    </row>
    <row r="36" spans="2:23" x14ac:dyDescent="0.2">
      <c r="J36" s="200"/>
      <c r="K36" s="200"/>
      <c r="L36" s="200"/>
      <c r="M36" s="200"/>
      <c r="N36" s="200"/>
      <c r="O36" s="200"/>
      <c r="P36" s="200"/>
    </row>
    <row r="37" spans="2:23" x14ac:dyDescent="0.2">
      <c r="J37" s="200"/>
      <c r="K37" s="200"/>
      <c r="L37" s="200"/>
      <c r="M37" s="200"/>
      <c r="N37" s="200"/>
      <c r="O37" s="200"/>
      <c r="P37" s="200"/>
    </row>
    <row r="38" spans="2:23" x14ac:dyDescent="0.2">
      <c r="J38" s="200"/>
      <c r="K38" s="200"/>
      <c r="L38" s="200"/>
      <c r="M38" s="200"/>
      <c r="N38" s="200"/>
      <c r="O38" s="200"/>
      <c r="P38" s="200"/>
    </row>
    <row r="39" spans="2:23" x14ac:dyDescent="0.2">
      <c r="J39" s="200"/>
      <c r="K39" s="200"/>
      <c r="L39" s="200"/>
      <c r="M39" s="200"/>
      <c r="N39" s="200"/>
      <c r="O39" s="200"/>
      <c r="P39" s="200"/>
    </row>
    <row r="40" spans="2:23" x14ac:dyDescent="0.2">
      <c r="J40" s="200"/>
      <c r="K40" s="200"/>
      <c r="L40" s="200"/>
      <c r="M40" s="200"/>
      <c r="N40" s="200"/>
      <c r="O40" s="200"/>
      <c r="P40" s="200"/>
    </row>
    <row r="41" spans="2:23" x14ac:dyDescent="0.2">
      <c r="J41" s="200"/>
      <c r="K41" s="200"/>
      <c r="L41" s="200"/>
      <c r="M41" s="200"/>
      <c r="N41" s="200"/>
      <c r="O41" s="200"/>
      <c r="P41" s="200"/>
    </row>
    <row r="42" spans="2:23" x14ac:dyDescent="0.2">
      <c r="J42" s="200"/>
      <c r="K42" s="200"/>
      <c r="L42" s="200"/>
      <c r="M42" s="200"/>
      <c r="N42" s="200"/>
      <c r="O42" s="200"/>
      <c r="P42" s="200"/>
    </row>
    <row r="43" spans="2:23" x14ac:dyDescent="0.2">
      <c r="J43" s="200"/>
      <c r="K43" s="200"/>
      <c r="L43" s="200"/>
      <c r="M43" s="200"/>
      <c r="N43" s="200"/>
      <c r="O43" s="200"/>
      <c r="P43" s="200"/>
    </row>
    <row r="44" spans="2:23" x14ac:dyDescent="0.2">
      <c r="J44" s="200"/>
      <c r="K44" s="200"/>
      <c r="L44" s="200"/>
      <c r="M44" s="200"/>
      <c r="N44" s="200"/>
      <c r="O44" s="200"/>
      <c r="P44" s="200"/>
    </row>
    <row r="45" spans="2:23" x14ac:dyDescent="0.2">
      <c r="J45" s="200"/>
      <c r="K45" s="200"/>
      <c r="L45" s="200"/>
      <c r="M45" s="200"/>
      <c r="N45" s="200"/>
      <c r="O45" s="200"/>
      <c r="P45" s="200"/>
    </row>
    <row r="46" spans="2:23" x14ac:dyDescent="0.2">
      <c r="J46" s="200"/>
      <c r="K46" s="200"/>
      <c r="L46" s="200"/>
      <c r="M46" s="200"/>
      <c r="N46" s="200"/>
      <c r="O46" s="200"/>
      <c r="P46" s="200"/>
    </row>
    <row r="47" spans="2:23" x14ac:dyDescent="0.2">
      <c r="J47" s="200"/>
      <c r="K47" s="200"/>
      <c r="L47" s="200"/>
      <c r="M47" s="200"/>
      <c r="N47" s="200"/>
      <c r="O47" s="200"/>
      <c r="P47" s="200"/>
    </row>
    <row r="48" spans="2:23" x14ac:dyDescent="0.2">
      <c r="J48" s="200"/>
      <c r="K48" s="200"/>
      <c r="L48" s="200"/>
      <c r="M48" s="200"/>
      <c r="N48" s="200"/>
      <c r="O48" s="200"/>
      <c r="P48" s="200"/>
    </row>
    <row r="49" spans="10:16" x14ac:dyDescent="0.2">
      <c r="J49" s="200"/>
      <c r="K49" s="200"/>
      <c r="L49" s="200"/>
      <c r="M49" s="200"/>
      <c r="N49" s="200"/>
      <c r="O49" s="200"/>
      <c r="P49" s="200"/>
    </row>
    <row r="50" spans="10:16" x14ac:dyDescent="0.2">
      <c r="J50" s="200"/>
      <c r="K50" s="200"/>
      <c r="L50" s="200"/>
      <c r="M50" s="200"/>
      <c r="N50" s="200"/>
      <c r="O50" s="200"/>
      <c r="P50" s="200"/>
    </row>
    <row r="51" spans="10:16" x14ac:dyDescent="0.2">
      <c r="J51" s="200"/>
      <c r="K51" s="200"/>
      <c r="L51" s="200"/>
      <c r="M51" s="200"/>
      <c r="N51" s="200"/>
      <c r="O51" s="200"/>
      <c r="P51" s="200"/>
    </row>
    <row r="52" spans="10:16" x14ac:dyDescent="0.2">
      <c r="J52" s="200"/>
      <c r="K52" s="200"/>
      <c r="L52" s="200"/>
      <c r="M52" s="200"/>
      <c r="N52" s="200"/>
      <c r="O52" s="200"/>
      <c r="P52" s="200"/>
    </row>
    <row r="53" spans="10:16" x14ac:dyDescent="0.2">
      <c r="J53" s="200"/>
      <c r="K53" s="200"/>
      <c r="L53" s="200"/>
      <c r="M53" s="200"/>
      <c r="N53" s="200"/>
      <c r="O53" s="200"/>
      <c r="P53" s="200"/>
    </row>
    <row r="54" spans="10:16" x14ac:dyDescent="0.2">
      <c r="J54" s="200"/>
      <c r="K54" s="200"/>
      <c r="L54" s="200"/>
      <c r="M54" s="200"/>
      <c r="N54" s="200"/>
      <c r="O54" s="200"/>
      <c r="P54" s="200"/>
    </row>
    <row r="55" spans="10:16" x14ac:dyDescent="0.2">
      <c r="J55" s="200"/>
      <c r="K55" s="200"/>
      <c r="L55" s="200"/>
      <c r="M55" s="200"/>
      <c r="N55" s="200"/>
      <c r="O55" s="200"/>
      <c r="P55" s="200"/>
    </row>
    <row r="56" spans="10:16" x14ac:dyDescent="0.2">
      <c r="J56" s="200"/>
      <c r="K56" s="200"/>
      <c r="L56" s="200"/>
      <c r="M56" s="200"/>
      <c r="N56" s="200"/>
      <c r="O56" s="200"/>
      <c r="P56" s="200"/>
    </row>
    <row r="57" spans="10:16" x14ac:dyDescent="0.2">
      <c r="J57" s="200"/>
      <c r="K57" s="200"/>
      <c r="L57" s="200"/>
      <c r="M57" s="200"/>
      <c r="N57" s="200"/>
      <c r="O57" s="200"/>
      <c r="P57" s="200"/>
    </row>
    <row r="58" spans="10:16" x14ac:dyDescent="0.2">
      <c r="J58" s="200"/>
      <c r="K58" s="200"/>
      <c r="L58" s="200"/>
      <c r="M58" s="200"/>
      <c r="N58" s="200"/>
      <c r="O58" s="200"/>
      <c r="P58" s="200"/>
    </row>
    <row r="59" spans="10:16" x14ac:dyDescent="0.2">
      <c r="J59" s="200"/>
      <c r="K59" s="200"/>
      <c r="L59" s="200"/>
      <c r="M59" s="200"/>
      <c r="N59" s="200"/>
      <c r="O59" s="200"/>
      <c r="P59" s="200"/>
    </row>
    <row r="60" spans="10:16" x14ac:dyDescent="0.2">
      <c r="J60" s="200"/>
      <c r="K60" s="200"/>
      <c r="L60" s="200"/>
      <c r="M60" s="200"/>
      <c r="N60" s="200"/>
      <c r="O60" s="200"/>
      <c r="P60" s="200"/>
    </row>
    <row r="61" spans="10:16" x14ac:dyDescent="0.2">
      <c r="J61" s="200"/>
      <c r="K61" s="200"/>
      <c r="L61" s="200"/>
      <c r="M61" s="200"/>
      <c r="N61" s="200"/>
      <c r="O61" s="200"/>
      <c r="P61" s="200"/>
    </row>
  </sheetData>
  <mergeCells count="34">
    <mergeCell ref="A1:X1"/>
    <mergeCell ref="A2:X2"/>
    <mergeCell ref="A3:X3"/>
    <mergeCell ref="A4:X4"/>
    <mergeCell ref="A5:X5"/>
    <mergeCell ref="A6:X6"/>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19:C19"/>
    <mergeCell ref="B20:C20"/>
    <mergeCell ref="B21:C21"/>
    <mergeCell ref="B22:C22"/>
    <mergeCell ref="B23:C23"/>
    <mergeCell ref="B33:D33"/>
    <mergeCell ref="I33:W33"/>
    <mergeCell ref="B24:C24"/>
    <mergeCell ref="A25:C25"/>
    <mergeCell ref="B27:D27"/>
    <mergeCell ref="U31:V31"/>
    <mergeCell ref="B32:D32"/>
    <mergeCell ref="I32:W3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opLeftCell="A9" workbookViewId="0">
      <selection activeCell="V19" sqref="V19"/>
    </sheetView>
  </sheetViews>
  <sheetFormatPr baseColWidth="10" defaultRowHeight="12.75" x14ac:dyDescent="0.2"/>
  <cols>
    <col min="1" max="1" width="10.140625" style="159" customWidth="1"/>
    <col min="2" max="2" width="6.7109375" style="159" customWidth="1"/>
    <col min="3" max="3" width="40.7109375" style="159" customWidth="1"/>
    <col min="4" max="5" width="11.42578125" style="159"/>
    <col min="6" max="6" width="11.7109375" style="159" customWidth="1"/>
    <col min="7" max="7" width="11.140625" style="159" bestFit="1" customWidth="1"/>
    <col min="8" max="15" width="9.28515625" style="159" hidden="1" customWidth="1"/>
    <col min="16" max="20" width="9.28515625" style="159" customWidth="1"/>
    <col min="21" max="21" width="28.5703125" style="159" customWidth="1"/>
    <col min="22" max="23" width="8.85546875" style="159" customWidth="1"/>
    <col min="24" max="24" width="9.7109375" style="159" customWidth="1"/>
    <col min="25"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226</v>
      </c>
      <c r="C8" s="145" t="s">
        <v>569</v>
      </c>
      <c r="D8" s="154"/>
      <c r="E8" s="1"/>
      <c r="F8" s="1"/>
      <c r="G8" s="1"/>
      <c r="H8" s="1"/>
      <c r="I8" s="1"/>
      <c r="J8" s="1"/>
      <c r="K8" s="1"/>
      <c r="L8" s="1"/>
      <c r="M8" s="1"/>
      <c r="N8" s="1"/>
      <c r="O8" s="1"/>
      <c r="P8" s="1"/>
      <c r="Q8" s="1"/>
    </row>
    <row r="9" spans="1:24" x14ac:dyDescent="0.2">
      <c r="A9" s="143" t="s">
        <v>0</v>
      </c>
      <c r="B9" s="144">
        <v>7</v>
      </c>
      <c r="C9" s="145" t="s">
        <v>570</v>
      </c>
      <c r="D9" s="154"/>
      <c r="E9" s="161"/>
      <c r="F9" s="161"/>
      <c r="G9" s="161"/>
      <c r="H9" s="161"/>
      <c r="I9" s="161"/>
      <c r="J9" s="161"/>
      <c r="K9" s="161"/>
      <c r="L9" s="162"/>
      <c r="M9" s="162"/>
      <c r="N9" s="162"/>
      <c r="O9" s="162"/>
      <c r="P9" s="162"/>
      <c r="Q9" s="162"/>
    </row>
    <row r="10" spans="1:24" x14ac:dyDescent="0.2">
      <c r="A10" s="143" t="s">
        <v>461</v>
      </c>
      <c r="B10" s="144">
        <v>1</v>
      </c>
      <c r="C10" s="145" t="s">
        <v>571</v>
      </c>
      <c r="D10" s="154"/>
      <c r="E10" s="161"/>
      <c r="F10" s="161"/>
      <c r="G10" s="161"/>
      <c r="H10" s="161"/>
      <c r="I10" s="161"/>
      <c r="J10" s="161"/>
      <c r="K10" s="161"/>
      <c r="L10" s="162"/>
      <c r="M10" s="162"/>
      <c r="N10" s="162"/>
      <c r="O10" s="162"/>
      <c r="P10" s="162"/>
      <c r="Q10" s="162"/>
    </row>
    <row r="11" spans="1:24" x14ac:dyDescent="0.2">
      <c r="A11" s="143" t="s">
        <v>6</v>
      </c>
      <c r="B11" s="147">
        <v>19</v>
      </c>
      <c r="C11" s="145" t="s">
        <v>572</v>
      </c>
      <c r="D11" s="154"/>
      <c r="E11" s="161"/>
      <c r="F11" s="161"/>
      <c r="G11" s="161"/>
      <c r="H11" s="161"/>
      <c r="I11" s="161"/>
      <c r="J11" s="161"/>
      <c r="K11" s="161"/>
      <c r="L11" s="162"/>
      <c r="M11" s="162"/>
      <c r="N11" s="162"/>
      <c r="O11" s="162"/>
      <c r="P11" s="162"/>
      <c r="Q11" s="162"/>
    </row>
    <row r="12" spans="1:24" x14ac:dyDescent="0.2">
      <c r="A12" s="143" t="s">
        <v>447</v>
      </c>
      <c r="B12" s="144">
        <v>1</v>
      </c>
      <c r="C12" s="145" t="s">
        <v>572</v>
      </c>
      <c r="D12" s="154"/>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row>
    <row r="14" spans="1:24" x14ac:dyDescent="0.2">
      <c r="A14" s="471" t="s">
        <v>3</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27" customHeight="1" x14ac:dyDescent="0.2">
      <c r="A15" s="472" t="s">
        <v>573</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x14ac:dyDescent="0.2">
      <c r="A16" s="162"/>
      <c r="B16" s="162"/>
      <c r="C16" s="162"/>
      <c r="D16" s="162"/>
      <c r="E16" s="162"/>
      <c r="F16" s="162"/>
      <c r="G16" s="162"/>
      <c r="H16" s="162"/>
      <c r="I16" s="162"/>
      <c r="J16" s="162"/>
      <c r="K16" s="162"/>
      <c r="L16" s="162"/>
      <c r="M16" s="162"/>
      <c r="N16" s="162"/>
      <c r="O16" s="162"/>
      <c r="P16" s="162"/>
      <c r="Q16" s="162"/>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141">
        <v>1</v>
      </c>
      <c r="B19" s="460" t="s">
        <v>574</v>
      </c>
      <c r="C19" s="461"/>
      <c r="D19" s="140" t="s">
        <v>575</v>
      </c>
      <c r="E19" s="140">
        <v>45</v>
      </c>
      <c r="F19" s="17">
        <f>$F$25*E19/100</f>
        <v>1773558.9</v>
      </c>
      <c r="G19" s="17">
        <f>$G$25*E19/100</f>
        <v>1773558.9</v>
      </c>
      <c r="H19" s="172">
        <f>J19+L19+N19+P19</f>
        <v>240</v>
      </c>
      <c r="I19" s="172">
        <f>K19+M19+O19+Q19</f>
        <v>306</v>
      </c>
      <c r="J19" s="141">
        <v>60</v>
      </c>
      <c r="K19" s="165">
        <v>74</v>
      </c>
      <c r="L19" s="141">
        <v>60</v>
      </c>
      <c r="M19" s="164">
        <v>75</v>
      </c>
      <c r="N19" s="141">
        <v>60</v>
      </c>
      <c r="O19" s="164">
        <v>79</v>
      </c>
      <c r="P19" s="355">
        <v>60</v>
      </c>
      <c r="Q19" s="357">
        <v>78</v>
      </c>
      <c r="R19" s="119">
        <f>J19+L19+N19+P19</f>
        <v>240</v>
      </c>
      <c r="S19" s="119">
        <f>K19+M19+O19+Q19</f>
        <v>306</v>
      </c>
      <c r="T19" s="119">
        <f>S19-R19</f>
        <v>66</v>
      </c>
      <c r="U19" s="7"/>
      <c r="V19" s="5">
        <f>Q19/P19*100</f>
        <v>130</v>
      </c>
      <c r="W19" s="5">
        <f>G19/F19*100</f>
        <v>100</v>
      </c>
      <c r="X19" s="5">
        <f>V19/W19*100</f>
        <v>130</v>
      </c>
    </row>
    <row r="20" spans="1:24" ht="45" customHeight="1" x14ac:dyDescent="0.2">
      <c r="A20" s="141">
        <v>2</v>
      </c>
      <c r="B20" s="460" t="s">
        <v>576</v>
      </c>
      <c r="C20" s="461"/>
      <c r="D20" s="140" t="s">
        <v>575</v>
      </c>
      <c r="E20" s="140">
        <v>45</v>
      </c>
      <c r="F20" s="17">
        <f>$F$25*E20/100</f>
        <v>1773558.9</v>
      </c>
      <c r="G20" s="17">
        <f>$G$25*E20/100</f>
        <v>1773558.9</v>
      </c>
      <c r="H20" s="172">
        <f t="shared" ref="H20:I24" si="0">J20+L20+N20+P20</f>
        <v>12</v>
      </c>
      <c r="I20" s="172">
        <f t="shared" si="0"/>
        <v>65</v>
      </c>
      <c r="J20" s="141">
        <v>3</v>
      </c>
      <c r="K20" s="165">
        <v>3</v>
      </c>
      <c r="L20" s="141">
        <v>3</v>
      </c>
      <c r="M20" s="164">
        <v>3</v>
      </c>
      <c r="N20" s="141">
        <v>3</v>
      </c>
      <c r="O20" s="164">
        <v>4</v>
      </c>
      <c r="P20" s="355">
        <v>3</v>
      </c>
      <c r="Q20" s="357">
        <v>55</v>
      </c>
      <c r="R20" s="119">
        <f t="shared" ref="R20:S25" si="1">J20+L20+N20+P20</f>
        <v>12</v>
      </c>
      <c r="S20" s="119">
        <f t="shared" si="1"/>
        <v>65</v>
      </c>
      <c r="T20" s="119">
        <f t="shared" ref="T20:T25" si="2">S20-R20</f>
        <v>53</v>
      </c>
      <c r="U20" s="7"/>
      <c r="V20" s="277">
        <f t="shared" ref="V20:V25" si="3">Q20/P20*100</f>
        <v>1833.3333333333333</v>
      </c>
      <c r="W20" s="5">
        <f t="shared" ref="W20:W25" si="4">G20/F20*100</f>
        <v>100</v>
      </c>
      <c r="X20" s="5">
        <f t="shared" ref="X20:X25" si="5">V20/W20*100</f>
        <v>1833.3333333333333</v>
      </c>
    </row>
    <row r="21" spans="1:24" ht="45" customHeight="1" x14ac:dyDescent="0.2">
      <c r="A21" s="141">
        <v>3</v>
      </c>
      <c r="B21" s="460" t="s">
        <v>577</v>
      </c>
      <c r="C21" s="461"/>
      <c r="D21" s="140" t="s">
        <v>388</v>
      </c>
      <c r="E21" s="140">
        <v>10</v>
      </c>
      <c r="F21" s="17">
        <f>$F$25*E21/100</f>
        <v>394124.2</v>
      </c>
      <c r="G21" s="17">
        <f>$G$25*E21/100</f>
        <v>394124.2</v>
      </c>
      <c r="H21" s="172">
        <f t="shared" si="0"/>
        <v>8</v>
      </c>
      <c r="I21" s="172">
        <f t="shared" si="0"/>
        <v>5</v>
      </c>
      <c r="J21" s="141">
        <v>2</v>
      </c>
      <c r="K21" s="165">
        <v>1</v>
      </c>
      <c r="L21" s="141">
        <v>2</v>
      </c>
      <c r="M21" s="164">
        <v>2</v>
      </c>
      <c r="N21" s="141">
        <v>2</v>
      </c>
      <c r="O21" s="164">
        <v>0</v>
      </c>
      <c r="P21" s="355">
        <v>2</v>
      </c>
      <c r="Q21" s="357">
        <v>2</v>
      </c>
      <c r="R21" s="119">
        <f t="shared" si="1"/>
        <v>8</v>
      </c>
      <c r="S21" s="119">
        <f t="shared" si="1"/>
        <v>5</v>
      </c>
      <c r="T21" s="119">
        <f t="shared" si="2"/>
        <v>-3</v>
      </c>
      <c r="U21" s="7" t="s">
        <v>1052</v>
      </c>
      <c r="V21" s="277">
        <f t="shared" si="3"/>
        <v>100</v>
      </c>
      <c r="W21" s="5">
        <f t="shared" si="4"/>
        <v>100</v>
      </c>
      <c r="X21" s="5">
        <f t="shared" si="5"/>
        <v>100</v>
      </c>
    </row>
    <row r="22" spans="1:24" ht="45" customHeight="1" x14ac:dyDescent="0.2">
      <c r="A22" s="141"/>
      <c r="B22" s="135"/>
      <c r="C22" s="136"/>
      <c r="D22" s="140"/>
      <c r="E22" s="140"/>
      <c r="F22" s="168">
        <f>$F$25*E22/100</f>
        <v>0</v>
      </c>
      <c r="G22" s="168">
        <f>$G$25*E22/100</f>
        <v>0</v>
      </c>
      <c r="H22" s="172">
        <f t="shared" si="0"/>
        <v>0</v>
      </c>
      <c r="I22" s="172">
        <f t="shared" si="0"/>
        <v>0</v>
      </c>
      <c r="J22" s="141"/>
      <c r="K22" s="165"/>
      <c r="L22" s="141"/>
      <c r="M22" s="164"/>
      <c r="N22" s="141"/>
      <c r="O22" s="164"/>
      <c r="P22" s="141"/>
      <c r="Q22" s="164"/>
      <c r="R22" s="119">
        <f t="shared" si="1"/>
        <v>0</v>
      </c>
      <c r="S22" s="119">
        <f t="shared" si="1"/>
        <v>0</v>
      </c>
      <c r="T22" s="119">
        <f t="shared" si="2"/>
        <v>0</v>
      </c>
      <c r="U22" s="7"/>
      <c r="V22" s="277"/>
      <c r="W22" s="5"/>
      <c r="X22" s="5"/>
    </row>
    <row r="23" spans="1:24" ht="45" customHeight="1" x14ac:dyDescent="0.2">
      <c r="A23" s="141"/>
      <c r="B23" s="135"/>
      <c r="C23" s="136"/>
      <c r="D23" s="140"/>
      <c r="E23" s="140"/>
      <c r="F23" s="168"/>
      <c r="G23" s="168"/>
      <c r="H23" s="172"/>
      <c r="I23" s="172"/>
      <c r="J23" s="141"/>
      <c r="K23" s="165"/>
      <c r="L23" s="141"/>
      <c r="M23" s="164"/>
      <c r="N23" s="141"/>
      <c r="O23" s="164"/>
      <c r="P23" s="141"/>
      <c r="Q23" s="164"/>
      <c r="R23" s="119"/>
      <c r="S23" s="119"/>
      <c r="T23" s="119"/>
      <c r="U23" s="7"/>
      <c r="V23" s="277"/>
      <c r="W23" s="5"/>
      <c r="X23" s="5"/>
    </row>
    <row r="24" spans="1:24" ht="45" customHeight="1" x14ac:dyDescent="0.2">
      <c r="A24" s="141"/>
      <c r="B24" s="460"/>
      <c r="C24" s="461"/>
      <c r="D24" s="140"/>
      <c r="E24" s="140"/>
      <c r="F24" s="168"/>
      <c r="G24" s="168"/>
      <c r="H24" s="172">
        <f t="shared" si="0"/>
        <v>0</v>
      </c>
      <c r="I24" s="172">
        <f t="shared" si="0"/>
        <v>0</v>
      </c>
      <c r="J24" s="141"/>
      <c r="K24" s="165"/>
      <c r="L24" s="141"/>
      <c r="M24" s="164"/>
      <c r="N24" s="141"/>
      <c r="O24" s="164"/>
      <c r="P24" s="141"/>
      <c r="Q24" s="164"/>
      <c r="R24" s="119"/>
      <c r="S24" s="119"/>
      <c r="T24" s="119"/>
      <c r="U24" s="7"/>
      <c r="V24" s="277"/>
      <c r="W24" s="5"/>
      <c r="X24" s="5"/>
    </row>
    <row r="25" spans="1:24" s="1" customFormat="1" ht="36.75" customHeight="1" x14ac:dyDescent="0.2">
      <c r="A25" s="370" t="s">
        <v>24</v>
      </c>
      <c r="B25" s="371"/>
      <c r="C25" s="372"/>
      <c r="D25" s="18"/>
      <c r="E25" s="18">
        <f>SUM(E19:E24)</f>
        <v>100</v>
      </c>
      <c r="F25" s="40">
        <f>SEGUIMIENTO!D53</f>
        <v>3941242</v>
      </c>
      <c r="G25" s="40">
        <f>SEGUIMIENTO!E53</f>
        <v>3941242</v>
      </c>
      <c r="H25" s="18">
        <f t="shared" ref="H25:Q25" si="6">SUM(H19:H24)</f>
        <v>260</v>
      </c>
      <c r="I25" s="18">
        <f t="shared" si="6"/>
        <v>376</v>
      </c>
      <c r="J25" s="18">
        <f t="shared" si="6"/>
        <v>65</v>
      </c>
      <c r="K25" s="18">
        <f t="shared" si="6"/>
        <v>78</v>
      </c>
      <c r="L25" s="18">
        <f t="shared" si="6"/>
        <v>65</v>
      </c>
      <c r="M25" s="18">
        <f t="shared" si="6"/>
        <v>80</v>
      </c>
      <c r="N25" s="18">
        <f t="shared" si="6"/>
        <v>65</v>
      </c>
      <c r="O25" s="18">
        <f>SUM(O19:O24)</f>
        <v>83</v>
      </c>
      <c r="P25" s="18">
        <f t="shared" si="6"/>
        <v>65</v>
      </c>
      <c r="Q25" s="18">
        <f t="shared" si="6"/>
        <v>135</v>
      </c>
      <c r="R25" s="120">
        <f t="shared" si="1"/>
        <v>260</v>
      </c>
      <c r="S25" s="120">
        <f t="shared" si="1"/>
        <v>376</v>
      </c>
      <c r="T25" s="120">
        <f t="shared" si="2"/>
        <v>116</v>
      </c>
      <c r="U25" s="201"/>
      <c r="V25" s="277">
        <f t="shared" si="3"/>
        <v>207.69230769230771</v>
      </c>
      <c r="W25" s="5">
        <f t="shared" si="4"/>
        <v>100</v>
      </c>
      <c r="X25" s="5">
        <f t="shared" si="5"/>
        <v>207.69230769230771</v>
      </c>
    </row>
    <row r="26" spans="1:24" s="6" customFormat="1" ht="14.25" customHeight="1" x14ac:dyDescent="0.2">
      <c r="F26" s="10"/>
    </row>
    <row r="27" spans="1:24" s="6" customFormat="1" ht="14.25" customHeight="1" x14ac:dyDescent="0.2">
      <c r="B27" s="11" t="s">
        <v>25</v>
      </c>
      <c r="F27" s="10"/>
      <c r="H27" s="6" t="s">
        <v>26</v>
      </c>
    </row>
    <row r="31" spans="1:24" x14ac:dyDescent="0.2">
      <c r="A31" s="6"/>
      <c r="B31" s="6"/>
      <c r="C31" s="6"/>
      <c r="D31" s="6"/>
      <c r="E31" s="6"/>
      <c r="F31" s="6"/>
      <c r="G31" s="6"/>
      <c r="H31" s="6"/>
      <c r="I31" s="6"/>
      <c r="J31" s="6"/>
      <c r="K31" s="6"/>
      <c r="L31" s="6"/>
      <c r="M31" s="6"/>
      <c r="N31" s="6"/>
      <c r="O31" s="6"/>
      <c r="P31" s="6"/>
      <c r="Q31" s="6"/>
      <c r="R31" s="50"/>
      <c r="S31" s="50"/>
      <c r="T31" s="395"/>
      <c r="U31" s="395"/>
      <c r="V31" s="6"/>
    </row>
    <row r="32" spans="1:24" x14ac:dyDescent="0.2">
      <c r="A32" s="388" t="s">
        <v>54</v>
      </c>
      <c r="B32" s="388"/>
      <c r="C32" s="388"/>
      <c r="D32" s="6"/>
      <c r="E32" s="6"/>
      <c r="F32" s="6"/>
      <c r="G32" s="6"/>
      <c r="H32" s="387" t="s">
        <v>283</v>
      </c>
      <c r="I32" s="387"/>
      <c r="J32" s="387"/>
      <c r="K32" s="387"/>
      <c r="L32" s="387"/>
      <c r="M32" s="387"/>
      <c r="N32" s="387"/>
      <c r="O32" s="387"/>
      <c r="P32" s="387"/>
      <c r="Q32" s="387"/>
      <c r="R32" s="387"/>
      <c r="S32" s="387"/>
      <c r="T32" s="387"/>
      <c r="U32" s="387"/>
      <c r="V32" s="387"/>
    </row>
    <row r="33" spans="1:22" x14ac:dyDescent="0.2">
      <c r="A33" s="387" t="s">
        <v>53</v>
      </c>
      <c r="B33" s="387"/>
      <c r="C33" s="387"/>
      <c r="D33" s="6"/>
      <c r="E33" s="6"/>
      <c r="F33" s="6"/>
      <c r="G33" s="6"/>
      <c r="H33" s="387" t="s">
        <v>113</v>
      </c>
      <c r="I33" s="387"/>
      <c r="J33" s="387"/>
      <c r="K33" s="387"/>
      <c r="L33" s="387"/>
      <c r="M33" s="387"/>
      <c r="N33" s="387"/>
      <c r="O33" s="387"/>
      <c r="P33" s="387"/>
      <c r="Q33" s="387"/>
      <c r="R33" s="387"/>
      <c r="S33" s="387"/>
      <c r="T33" s="387"/>
      <c r="U33" s="387"/>
      <c r="V33" s="387"/>
    </row>
  </sheetData>
  <mergeCells count="31">
    <mergeCell ref="A33:C33"/>
    <mergeCell ref="H33:V33"/>
    <mergeCell ref="B20:C20"/>
    <mergeCell ref="B21:C21"/>
    <mergeCell ref="B24:C24"/>
    <mergeCell ref="A25:C25"/>
    <mergeCell ref="T31:U31"/>
    <mergeCell ref="A32:C32"/>
    <mergeCell ref="H32:V32"/>
    <mergeCell ref="B19:C19"/>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A6:X6"/>
    <mergeCell ref="A1:X1"/>
    <mergeCell ref="A2:X2"/>
    <mergeCell ref="A3:X3"/>
    <mergeCell ref="A4:X4"/>
    <mergeCell ref="A5:X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topLeftCell="A11" workbookViewId="0">
      <selection activeCell="V26" sqref="V26"/>
    </sheetView>
  </sheetViews>
  <sheetFormatPr baseColWidth="10" defaultRowHeight="12.75" x14ac:dyDescent="0.2"/>
  <cols>
    <col min="1" max="1" width="11.140625" style="159" customWidth="1"/>
    <col min="2" max="2" width="6.140625" style="159" customWidth="1"/>
    <col min="3" max="3" width="40.7109375" style="159" customWidth="1"/>
    <col min="4" max="4" width="11.42578125" style="159"/>
    <col min="5" max="5" width="9.85546875" style="159" customWidth="1"/>
    <col min="6" max="7" width="13.28515625" style="159" bestFit="1" customWidth="1"/>
    <col min="8" max="15" width="9.85546875" style="159" hidden="1" customWidth="1"/>
    <col min="16" max="18" width="9.85546875" style="159" customWidth="1"/>
    <col min="19" max="20" width="9.28515625" style="159" customWidth="1"/>
    <col min="21" max="21" width="19.28515625" style="159" customWidth="1"/>
    <col min="22" max="25" width="8.85546875" style="159" customWidth="1"/>
    <col min="26"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226</v>
      </c>
      <c r="C8" s="145" t="s">
        <v>569</v>
      </c>
      <c r="D8" s="154"/>
      <c r="E8" s="32"/>
      <c r="F8" s="32"/>
      <c r="G8" s="32"/>
      <c r="H8" s="32"/>
      <c r="I8" s="32"/>
      <c r="J8" s="32"/>
      <c r="K8" s="32"/>
      <c r="L8" s="32"/>
      <c r="M8" s="32"/>
      <c r="N8" s="32"/>
      <c r="O8" s="32"/>
      <c r="P8" s="32"/>
      <c r="Q8" s="32"/>
      <c r="R8" s="32"/>
      <c r="S8" s="32"/>
      <c r="T8" s="32"/>
      <c r="U8" s="32"/>
      <c r="V8" s="32"/>
      <c r="W8" s="32"/>
      <c r="X8" s="32"/>
    </row>
    <row r="9" spans="1:24" x14ac:dyDescent="0.2">
      <c r="A9" s="143" t="s">
        <v>0</v>
      </c>
      <c r="B9" s="144">
        <v>7</v>
      </c>
      <c r="C9" s="145" t="s">
        <v>570</v>
      </c>
      <c r="D9" s="154"/>
      <c r="E9" s="161"/>
      <c r="F9" s="161"/>
      <c r="G9" s="161"/>
      <c r="H9" s="161"/>
      <c r="I9" s="161"/>
      <c r="J9" s="161"/>
      <c r="K9" s="161"/>
      <c r="L9" s="162"/>
      <c r="M9" s="162"/>
      <c r="N9" s="162"/>
      <c r="O9" s="162"/>
      <c r="P9" s="162"/>
      <c r="Q9" s="162"/>
    </row>
    <row r="10" spans="1:24" x14ac:dyDescent="0.2">
      <c r="A10" s="143" t="s">
        <v>461</v>
      </c>
      <c r="B10" s="144">
        <v>2</v>
      </c>
      <c r="C10" s="145" t="s">
        <v>578</v>
      </c>
      <c r="D10" s="154"/>
      <c r="E10" s="161"/>
      <c r="F10" s="161"/>
      <c r="G10" s="161"/>
      <c r="H10" s="161"/>
      <c r="I10" s="161"/>
      <c r="J10" s="161"/>
      <c r="K10" s="161"/>
      <c r="L10" s="162"/>
      <c r="M10" s="162"/>
      <c r="N10" s="162"/>
      <c r="O10" s="162"/>
      <c r="P10" s="162"/>
      <c r="Q10" s="162"/>
    </row>
    <row r="11" spans="1:24" x14ac:dyDescent="0.2">
      <c r="A11" s="143" t="s">
        <v>6</v>
      </c>
      <c r="B11" s="147">
        <v>19</v>
      </c>
      <c r="C11" s="145" t="s">
        <v>579</v>
      </c>
      <c r="D11" s="154"/>
      <c r="E11" s="161"/>
      <c r="F11" s="161"/>
      <c r="G11" s="161"/>
      <c r="H11" s="161"/>
      <c r="I11" s="161"/>
      <c r="J11" s="161"/>
      <c r="K11" s="161"/>
      <c r="L11" s="162"/>
      <c r="M11" s="162"/>
      <c r="N11" s="162"/>
      <c r="O11" s="162"/>
      <c r="P11" s="162"/>
      <c r="Q11" s="162"/>
    </row>
    <row r="12" spans="1:24" x14ac:dyDescent="0.2">
      <c r="A12" s="143" t="s">
        <v>447</v>
      </c>
      <c r="B12" s="144">
        <v>3</v>
      </c>
      <c r="C12" s="145" t="s">
        <v>580</v>
      </c>
      <c r="D12" s="154"/>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row>
    <row r="14" spans="1:24" x14ac:dyDescent="0.2">
      <c r="A14" s="471" t="s">
        <v>3</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26.25" customHeight="1" x14ac:dyDescent="0.2">
      <c r="A15" s="472" t="s">
        <v>581</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ht="25.5" customHeight="1" x14ac:dyDescent="0.2">
      <c r="A16" s="162"/>
      <c r="B16" s="162"/>
      <c r="C16" s="162"/>
      <c r="D16" s="162"/>
      <c r="E16" s="162"/>
      <c r="F16" s="162"/>
      <c r="G16" s="162"/>
      <c r="H16" s="162"/>
      <c r="I16" s="162"/>
      <c r="J16" s="162"/>
      <c r="K16" s="162"/>
      <c r="L16" s="162"/>
      <c r="M16" s="162"/>
      <c r="N16" s="162"/>
      <c r="O16" s="162"/>
      <c r="P16" s="162"/>
      <c r="Q16" s="162"/>
    </row>
    <row r="17" spans="1:24"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18"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27.75" customHeight="1" x14ac:dyDescent="0.2">
      <c r="A19" s="141">
        <v>1</v>
      </c>
      <c r="B19" s="460" t="s">
        <v>582</v>
      </c>
      <c r="C19" s="461"/>
      <c r="D19" s="140" t="s">
        <v>583</v>
      </c>
      <c r="E19" s="140">
        <v>10</v>
      </c>
      <c r="F19" s="168">
        <f>$F$27*E19/100</f>
        <v>2464710.9</v>
      </c>
      <c r="G19" s="168">
        <f>$G$27*E19/100</f>
        <v>2464710.9</v>
      </c>
      <c r="H19" s="172">
        <f>J19+L19+N19+P19</f>
        <v>900</v>
      </c>
      <c r="I19" s="172">
        <f>K19+M19+O19+Q19</f>
        <v>458</v>
      </c>
      <c r="J19" s="141">
        <v>250</v>
      </c>
      <c r="K19" s="165">
        <v>132</v>
      </c>
      <c r="L19" s="141">
        <v>250</v>
      </c>
      <c r="M19" s="164">
        <v>77</v>
      </c>
      <c r="N19" s="141">
        <v>250</v>
      </c>
      <c r="O19" s="164">
        <v>19</v>
      </c>
      <c r="P19" s="355">
        <v>150</v>
      </c>
      <c r="Q19" s="357">
        <v>230</v>
      </c>
      <c r="R19" s="119">
        <f t="shared" ref="R19:S27" si="0">J19+L19+N19+P19</f>
        <v>900</v>
      </c>
      <c r="S19" s="119">
        <f t="shared" si="0"/>
        <v>458</v>
      </c>
      <c r="T19" s="119">
        <f>S19-R19</f>
        <v>-442</v>
      </c>
      <c r="U19" s="358" t="s">
        <v>1165</v>
      </c>
      <c r="V19" s="5">
        <f>Q19/P19*100</f>
        <v>153.33333333333334</v>
      </c>
      <c r="W19" s="5">
        <f>G19/F19*100</f>
        <v>100</v>
      </c>
      <c r="X19" s="5">
        <f>V19/W19*100</f>
        <v>153.33333333333334</v>
      </c>
    </row>
    <row r="20" spans="1:24" ht="36" customHeight="1" x14ac:dyDescent="0.2">
      <c r="A20" s="141">
        <v>2</v>
      </c>
      <c r="B20" s="460" t="s">
        <v>584</v>
      </c>
      <c r="C20" s="461"/>
      <c r="D20" s="140" t="s">
        <v>274</v>
      </c>
      <c r="E20" s="140">
        <v>20</v>
      </c>
      <c r="F20" s="168">
        <f t="shared" ref="F20:F25" si="1">$F$27*E20/100</f>
        <v>4929421.8</v>
      </c>
      <c r="G20" s="168">
        <f t="shared" ref="G20:G25" si="2">$G$27*E20/100</f>
        <v>4929421.8</v>
      </c>
      <c r="H20" s="172">
        <f t="shared" ref="H20:I26" si="3">J20+L20+N20+P20</f>
        <v>800</v>
      </c>
      <c r="I20" s="172">
        <f t="shared" si="3"/>
        <v>8193</v>
      </c>
      <c r="J20" s="141">
        <v>200</v>
      </c>
      <c r="K20" s="165">
        <v>3565</v>
      </c>
      <c r="L20" s="141">
        <v>200</v>
      </c>
      <c r="M20" s="164">
        <v>1433</v>
      </c>
      <c r="N20" s="141">
        <v>200</v>
      </c>
      <c r="O20" s="164">
        <v>947</v>
      </c>
      <c r="P20" s="355">
        <v>200</v>
      </c>
      <c r="Q20" s="357">
        <v>2248</v>
      </c>
      <c r="R20" s="119">
        <f t="shared" si="0"/>
        <v>800</v>
      </c>
      <c r="S20" s="119">
        <f t="shared" si="0"/>
        <v>8193</v>
      </c>
      <c r="T20" s="119">
        <f t="shared" ref="T20:T27" si="4">S20-R20</f>
        <v>7393</v>
      </c>
      <c r="U20" s="358"/>
      <c r="V20" s="277">
        <f t="shared" ref="V20:V27" si="5">Q20/P20*100</f>
        <v>1124</v>
      </c>
      <c r="W20" s="5">
        <f t="shared" ref="W20:W27" si="6">G20/F20*100</f>
        <v>100</v>
      </c>
      <c r="X20" s="5">
        <f t="shared" ref="X20:X27" si="7">V20/W20*100</f>
        <v>1124</v>
      </c>
    </row>
    <row r="21" spans="1:24" ht="35.25" customHeight="1" x14ac:dyDescent="0.2">
      <c r="A21" s="141">
        <v>3</v>
      </c>
      <c r="B21" s="460" t="s">
        <v>585</v>
      </c>
      <c r="C21" s="461"/>
      <c r="D21" s="140" t="s">
        <v>586</v>
      </c>
      <c r="E21" s="140">
        <v>10</v>
      </c>
      <c r="F21" s="168">
        <f t="shared" si="1"/>
        <v>2464710.9</v>
      </c>
      <c r="G21" s="168">
        <f t="shared" si="2"/>
        <v>2464710.9</v>
      </c>
      <c r="H21" s="172">
        <f t="shared" si="3"/>
        <v>700</v>
      </c>
      <c r="I21" s="172">
        <f t="shared" si="3"/>
        <v>1967</v>
      </c>
      <c r="J21" s="141">
        <v>200</v>
      </c>
      <c r="K21" s="165">
        <v>1093</v>
      </c>
      <c r="L21" s="141">
        <v>200</v>
      </c>
      <c r="M21" s="164">
        <v>387</v>
      </c>
      <c r="N21" s="141">
        <v>200</v>
      </c>
      <c r="O21" s="164">
        <v>168</v>
      </c>
      <c r="P21" s="355">
        <v>100</v>
      </c>
      <c r="Q21" s="357">
        <v>319</v>
      </c>
      <c r="R21" s="119">
        <f t="shared" si="0"/>
        <v>700</v>
      </c>
      <c r="S21" s="119">
        <f t="shared" si="0"/>
        <v>1967</v>
      </c>
      <c r="T21" s="119">
        <f t="shared" si="4"/>
        <v>1267</v>
      </c>
      <c r="U21" s="358"/>
      <c r="V21" s="277">
        <f t="shared" si="5"/>
        <v>319</v>
      </c>
      <c r="W21" s="5">
        <f t="shared" si="6"/>
        <v>100</v>
      </c>
      <c r="X21" s="5">
        <f t="shared" si="7"/>
        <v>319</v>
      </c>
    </row>
    <row r="22" spans="1:24" ht="45" customHeight="1" x14ac:dyDescent="0.2">
      <c r="A22" s="141">
        <v>4</v>
      </c>
      <c r="B22" s="460" t="s">
        <v>587</v>
      </c>
      <c r="C22" s="461"/>
      <c r="D22" s="140" t="s">
        <v>586</v>
      </c>
      <c r="E22" s="140">
        <v>10</v>
      </c>
      <c r="F22" s="168">
        <f t="shared" si="1"/>
        <v>2464710.9</v>
      </c>
      <c r="G22" s="168">
        <f t="shared" si="2"/>
        <v>2464710.9</v>
      </c>
      <c r="H22" s="172">
        <f t="shared" si="3"/>
        <v>750</v>
      </c>
      <c r="I22" s="172">
        <f t="shared" si="3"/>
        <v>1374</v>
      </c>
      <c r="J22" s="141">
        <v>200</v>
      </c>
      <c r="K22" s="165">
        <v>640</v>
      </c>
      <c r="L22" s="141">
        <v>200</v>
      </c>
      <c r="M22" s="164">
        <v>343</v>
      </c>
      <c r="N22" s="141">
        <v>200</v>
      </c>
      <c r="O22" s="164">
        <v>133</v>
      </c>
      <c r="P22" s="355">
        <v>150</v>
      </c>
      <c r="Q22" s="357">
        <v>258</v>
      </c>
      <c r="R22" s="119">
        <f t="shared" si="0"/>
        <v>750</v>
      </c>
      <c r="S22" s="119">
        <f t="shared" si="0"/>
        <v>1374</v>
      </c>
      <c r="T22" s="119">
        <f t="shared" si="4"/>
        <v>624</v>
      </c>
      <c r="U22" s="358"/>
      <c r="V22" s="277">
        <f t="shared" si="5"/>
        <v>172</v>
      </c>
      <c r="W22" s="5">
        <f t="shared" si="6"/>
        <v>100</v>
      </c>
      <c r="X22" s="5">
        <f t="shared" si="7"/>
        <v>172</v>
      </c>
    </row>
    <row r="23" spans="1:24" ht="45" customHeight="1" x14ac:dyDescent="0.2">
      <c r="A23" s="141">
        <v>5</v>
      </c>
      <c r="B23" s="460" t="s">
        <v>588</v>
      </c>
      <c r="C23" s="461"/>
      <c r="D23" s="140" t="s">
        <v>586</v>
      </c>
      <c r="E23" s="140">
        <v>20</v>
      </c>
      <c r="F23" s="168">
        <f t="shared" si="1"/>
        <v>4929421.8</v>
      </c>
      <c r="G23" s="168">
        <f t="shared" si="2"/>
        <v>4929421.8</v>
      </c>
      <c r="H23" s="172">
        <f t="shared" si="3"/>
        <v>950</v>
      </c>
      <c r="I23" s="172">
        <f t="shared" si="3"/>
        <v>925</v>
      </c>
      <c r="J23" s="141">
        <v>300</v>
      </c>
      <c r="K23" s="165">
        <v>392</v>
      </c>
      <c r="L23" s="141">
        <v>300</v>
      </c>
      <c r="M23" s="164">
        <v>277</v>
      </c>
      <c r="N23" s="141">
        <v>200</v>
      </c>
      <c r="O23" s="164">
        <v>119</v>
      </c>
      <c r="P23" s="355">
        <v>150</v>
      </c>
      <c r="Q23" s="357">
        <v>137</v>
      </c>
      <c r="R23" s="119">
        <f t="shared" si="0"/>
        <v>950</v>
      </c>
      <c r="S23" s="119">
        <f t="shared" si="0"/>
        <v>925</v>
      </c>
      <c r="T23" s="119">
        <f t="shared" si="4"/>
        <v>-25</v>
      </c>
      <c r="U23" s="358" t="s">
        <v>1166</v>
      </c>
      <c r="V23" s="277">
        <f t="shared" si="5"/>
        <v>91.333333333333329</v>
      </c>
      <c r="W23" s="5">
        <f t="shared" si="6"/>
        <v>100</v>
      </c>
      <c r="X23" s="5">
        <f t="shared" si="7"/>
        <v>91.333333333333329</v>
      </c>
    </row>
    <row r="24" spans="1:24" ht="45" customHeight="1" x14ac:dyDescent="0.2">
      <c r="A24" s="141">
        <v>6</v>
      </c>
      <c r="B24" s="460" t="s">
        <v>589</v>
      </c>
      <c r="C24" s="461"/>
      <c r="D24" s="140" t="s">
        <v>586</v>
      </c>
      <c r="E24" s="140">
        <v>20</v>
      </c>
      <c r="F24" s="168">
        <f t="shared" si="1"/>
        <v>4929421.8</v>
      </c>
      <c r="G24" s="168">
        <f t="shared" si="2"/>
        <v>4929421.8</v>
      </c>
      <c r="H24" s="172">
        <f t="shared" si="3"/>
        <v>1200</v>
      </c>
      <c r="I24" s="172">
        <f t="shared" si="3"/>
        <v>976</v>
      </c>
      <c r="J24" s="141">
        <v>300</v>
      </c>
      <c r="K24" s="165">
        <v>636</v>
      </c>
      <c r="L24" s="141">
        <v>300</v>
      </c>
      <c r="M24" s="164">
        <v>192</v>
      </c>
      <c r="N24" s="141">
        <v>300</v>
      </c>
      <c r="O24" s="164">
        <v>46</v>
      </c>
      <c r="P24" s="355">
        <v>300</v>
      </c>
      <c r="Q24" s="357">
        <v>102</v>
      </c>
      <c r="R24" s="119">
        <f t="shared" si="0"/>
        <v>1200</v>
      </c>
      <c r="S24" s="119">
        <f t="shared" si="0"/>
        <v>976</v>
      </c>
      <c r="T24" s="119">
        <f t="shared" si="4"/>
        <v>-224</v>
      </c>
      <c r="U24" s="358" t="s">
        <v>1166</v>
      </c>
      <c r="V24" s="277">
        <f t="shared" si="5"/>
        <v>34</v>
      </c>
      <c r="W24" s="5">
        <f t="shared" si="6"/>
        <v>100</v>
      </c>
      <c r="X24" s="5">
        <f t="shared" si="7"/>
        <v>34</v>
      </c>
    </row>
    <row r="25" spans="1:24" ht="45" customHeight="1" x14ac:dyDescent="0.2">
      <c r="A25" s="141">
        <v>7</v>
      </c>
      <c r="B25" s="460" t="s">
        <v>590</v>
      </c>
      <c r="C25" s="461"/>
      <c r="D25" s="140" t="s">
        <v>274</v>
      </c>
      <c r="E25" s="140">
        <v>10</v>
      </c>
      <c r="F25" s="168">
        <f t="shared" si="1"/>
        <v>2464710.9</v>
      </c>
      <c r="G25" s="168">
        <f t="shared" si="2"/>
        <v>2464710.9</v>
      </c>
      <c r="H25" s="172">
        <f t="shared" si="3"/>
        <v>126</v>
      </c>
      <c r="I25" s="172">
        <f t="shared" si="3"/>
        <v>92</v>
      </c>
      <c r="J25" s="141">
        <v>38</v>
      </c>
      <c r="K25" s="165">
        <v>15</v>
      </c>
      <c r="L25" s="141">
        <v>38</v>
      </c>
      <c r="M25" s="164">
        <v>17</v>
      </c>
      <c r="N25" s="141">
        <v>30</v>
      </c>
      <c r="O25" s="164">
        <v>15</v>
      </c>
      <c r="P25" s="355">
        <v>20</v>
      </c>
      <c r="Q25" s="357">
        <v>45</v>
      </c>
      <c r="R25" s="119">
        <f t="shared" si="0"/>
        <v>126</v>
      </c>
      <c r="S25" s="119">
        <f t="shared" si="0"/>
        <v>92</v>
      </c>
      <c r="T25" s="119">
        <f t="shared" si="4"/>
        <v>-34</v>
      </c>
      <c r="U25" s="358" t="s">
        <v>1165</v>
      </c>
      <c r="V25" s="277">
        <f t="shared" si="5"/>
        <v>225</v>
      </c>
      <c r="W25" s="5">
        <f t="shared" si="6"/>
        <v>100</v>
      </c>
      <c r="X25" s="5">
        <f t="shared" si="7"/>
        <v>225</v>
      </c>
    </row>
    <row r="26" spans="1:24" ht="45" customHeight="1" x14ac:dyDescent="0.2">
      <c r="A26" s="141"/>
      <c r="B26" s="460"/>
      <c r="C26" s="461"/>
      <c r="D26" s="140"/>
      <c r="E26" s="140"/>
      <c r="F26" s="168"/>
      <c r="G26" s="202"/>
      <c r="H26" s="172">
        <f t="shared" si="3"/>
        <v>0</v>
      </c>
      <c r="I26" s="172">
        <f t="shared" si="3"/>
        <v>0</v>
      </c>
      <c r="J26" s="141"/>
      <c r="K26" s="165"/>
      <c r="L26" s="141"/>
      <c r="M26" s="164"/>
      <c r="N26" s="141"/>
      <c r="O26" s="164"/>
      <c r="P26" s="141"/>
      <c r="Q26" s="164"/>
      <c r="R26" s="119"/>
      <c r="S26" s="119"/>
      <c r="T26" s="119"/>
      <c r="U26" s="358"/>
      <c r="V26" s="277"/>
      <c r="W26" s="5"/>
      <c r="X26" s="5"/>
    </row>
    <row r="27" spans="1:24" ht="45" customHeight="1" x14ac:dyDescent="0.2">
      <c r="A27" s="370" t="s">
        <v>24</v>
      </c>
      <c r="B27" s="371"/>
      <c r="C27" s="372"/>
      <c r="D27" s="18"/>
      <c r="E27" s="18">
        <f>E19+E20+E21+E22+E23+E24+E25+E26</f>
        <v>100</v>
      </c>
      <c r="F27" s="19">
        <f>SEGUIMIENTO!D54</f>
        <v>24647109</v>
      </c>
      <c r="G27" s="19">
        <f>SEGUIMIENTO!E54</f>
        <v>24647109</v>
      </c>
      <c r="H27" s="18">
        <f t="shared" ref="H27:Q27" si="8">SUM(H19:H26)</f>
        <v>5426</v>
      </c>
      <c r="I27" s="18">
        <f t="shared" si="8"/>
        <v>13985</v>
      </c>
      <c r="J27" s="18">
        <f t="shared" si="8"/>
        <v>1488</v>
      </c>
      <c r="K27" s="18">
        <f t="shared" si="8"/>
        <v>6473</v>
      </c>
      <c r="L27" s="18">
        <f t="shared" si="8"/>
        <v>1488</v>
      </c>
      <c r="M27" s="18">
        <f t="shared" si="8"/>
        <v>2726</v>
      </c>
      <c r="N27" s="18">
        <f t="shared" si="8"/>
        <v>1380</v>
      </c>
      <c r="O27" s="18">
        <f t="shared" si="8"/>
        <v>1447</v>
      </c>
      <c r="P27" s="18">
        <f t="shared" si="8"/>
        <v>1070</v>
      </c>
      <c r="Q27" s="18">
        <f t="shared" si="8"/>
        <v>3339</v>
      </c>
      <c r="R27" s="120">
        <f t="shared" si="0"/>
        <v>5426</v>
      </c>
      <c r="S27" s="120">
        <f t="shared" si="0"/>
        <v>13985</v>
      </c>
      <c r="T27" s="120">
        <f t="shared" si="4"/>
        <v>8559</v>
      </c>
      <c r="U27" s="5"/>
      <c r="V27" s="277">
        <f t="shared" si="5"/>
        <v>312.05607476635515</v>
      </c>
      <c r="W27" s="5">
        <f t="shared" si="6"/>
        <v>100</v>
      </c>
      <c r="X27" s="5">
        <f t="shared" si="7"/>
        <v>312.05607476635515</v>
      </c>
    </row>
    <row r="28" spans="1:24" s="1" customFormat="1" ht="36.75" customHeight="1" x14ac:dyDescent="0.2">
      <c r="A28" s="6"/>
      <c r="B28" s="6"/>
      <c r="C28" s="6"/>
      <c r="D28" s="6"/>
      <c r="E28" s="6"/>
      <c r="F28" s="10"/>
      <c r="G28" s="6"/>
      <c r="H28" s="6"/>
      <c r="I28" s="6"/>
      <c r="J28" s="6"/>
      <c r="K28" s="6"/>
      <c r="L28" s="6"/>
      <c r="M28" s="6"/>
      <c r="N28" s="6"/>
      <c r="O28" s="6"/>
      <c r="P28" s="6"/>
      <c r="Q28" s="6"/>
    </row>
    <row r="29" spans="1:24" s="6" customFormat="1" ht="14.25" customHeight="1" x14ac:dyDescent="0.2">
      <c r="B29" s="11" t="s">
        <v>25</v>
      </c>
      <c r="F29" s="10"/>
      <c r="H29" s="6" t="s">
        <v>26</v>
      </c>
    </row>
    <row r="30" spans="1:24" s="6" customFormat="1" ht="14.25" customHeight="1" x14ac:dyDescent="0.2">
      <c r="A30" s="159"/>
      <c r="B30" s="159"/>
      <c r="C30" s="159"/>
      <c r="D30" s="159"/>
      <c r="E30" s="159"/>
      <c r="F30" s="159"/>
      <c r="G30" s="159"/>
      <c r="H30" s="159"/>
      <c r="I30" s="159"/>
      <c r="J30" s="171"/>
      <c r="K30" s="171"/>
      <c r="L30" s="171"/>
      <c r="M30" s="171"/>
      <c r="N30" s="171"/>
      <c r="O30" s="171"/>
      <c r="P30" s="171"/>
      <c r="Q30" s="159"/>
    </row>
    <row r="31" spans="1:24" x14ac:dyDescent="0.2">
      <c r="J31" s="171"/>
      <c r="K31" s="171"/>
      <c r="L31" s="171"/>
      <c r="M31" s="171"/>
      <c r="N31" s="171"/>
      <c r="O31" s="171"/>
      <c r="P31" s="171"/>
    </row>
    <row r="32" spans="1:24" x14ac:dyDescent="0.2">
      <c r="A32" s="6"/>
      <c r="B32" s="6"/>
      <c r="C32" s="6"/>
      <c r="D32" s="6"/>
      <c r="E32" s="6"/>
      <c r="F32" s="6"/>
      <c r="G32" s="6"/>
      <c r="H32" s="6"/>
      <c r="I32" s="6"/>
      <c r="J32" s="6"/>
      <c r="K32" s="6"/>
      <c r="L32" s="6"/>
      <c r="M32" s="6"/>
      <c r="N32" s="6"/>
      <c r="O32" s="6"/>
      <c r="P32" s="6"/>
      <c r="Q32" s="6"/>
      <c r="R32" s="1"/>
      <c r="S32" s="1"/>
      <c r="T32" s="395"/>
      <c r="U32" s="395"/>
      <c r="V32" s="28"/>
    </row>
    <row r="33" spans="1:22" x14ac:dyDescent="0.2">
      <c r="A33" s="388" t="s">
        <v>54</v>
      </c>
      <c r="B33" s="388"/>
      <c r="C33" s="388"/>
      <c r="D33" s="6"/>
      <c r="E33" s="6"/>
      <c r="F33" s="6"/>
      <c r="G33" s="6"/>
      <c r="H33" s="387" t="s">
        <v>283</v>
      </c>
      <c r="I33" s="387"/>
      <c r="J33" s="387"/>
      <c r="K33" s="387"/>
      <c r="L33" s="387"/>
      <c r="M33" s="387"/>
      <c r="N33" s="387"/>
      <c r="O33" s="387"/>
      <c r="P33" s="387"/>
      <c r="Q33" s="387"/>
      <c r="R33" s="387"/>
      <c r="S33" s="387"/>
      <c r="T33" s="387"/>
      <c r="U33" s="387"/>
      <c r="V33" s="387"/>
    </row>
    <row r="34" spans="1:22" x14ac:dyDescent="0.2">
      <c r="A34" s="387" t="s">
        <v>53</v>
      </c>
      <c r="B34" s="387"/>
      <c r="C34" s="387"/>
      <c r="D34" s="6"/>
      <c r="E34" s="6"/>
      <c r="F34" s="6"/>
      <c r="G34" s="6"/>
      <c r="H34" s="387" t="s">
        <v>113</v>
      </c>
      <c r="I34" s="387"/>
      <c r="J34" s="387"/>
      <c r="K34" s="387"/>
      <c r="L34" s="387"/>
      <c r="M34" s="387"/>
      <c r="N34" s="387"/>
      <c r="O34" s="387"/>
      <c r="P34" s="387"/>
      <c r="Q34" s="387"/>
      <c r="R34" s="387"/>
      <c r="S34" s="387"/>
      <c r="T34" s="387"/>
      <c r="U34" s="387"/>
      <c r="V34" s="387"/>
    </row>
    <row r="35" spans="1:22" x14ac:dyDescent="0.2">
      <c r="J35" s="171"/>
      <c r="K35" s="171"/>
      <c r="L35" s="171"/>
      <c r="M35" s="171"/>
      <c r="N35" s="171"/>
      <c r="O35" s="171"/>
      <c r="P35" s="171"/>
    </row>
    <row r="36" spans="1:22" x14ac:dyDescent="0.2">
      <c r="J36" s="171"/>
      <c r="K36" s="171"/>
      <c r="L36" s="171"/>
      <c r="M36" s="171"/>
      <c r="N36" s="171"/>
      <c r="O36" s="171"/>
      <c r="P36" s="171"/>
    </row>
  </sheetData>
  <mergeCells count="35">
    <mergeCell ref="A34:C34"/>
    <mergeCell ref="H34:V34"/>
    <mergeCell ref="B20:C20"/>
    <mergeCell ref="B21:C21"/>
    <mergeCell ref="B22:C22"/>
    <mergeCell ref="B23:C23"/>
    <mergeCell ref="B24:C24"/>
    <mergeCell ref="B25:C25"/>
    <mergeCell ref="B26:C26"/>
    <mergeCell ref="A27:C27"/>
    <mergeCell ref="T32:U32"/>
    <mergeCell ref="A33:C33"/>
    <mergeCell ref="H33:V33"/>
    <mergeCell ref="B19:C19"/>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A6:X6"/>
    <mergeCell ref="A1:X1"/>
    <mergeCell ref="A2:X2"/>
    <mergeCell ref="A3:X3"/>
    <mergeCell ref="A4:X4"/>
    <mergeCell ref="A5:X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workbookViewId="0">
      <selection activeCell="V19" sqref="V19:V26"/>
    </sheetView>
  </sheetViews>
  <sheetFormatPr baseColWidth="10" defaultRowHeight="12.75" x14ac:dyDescent="0.2"/>
  <cols>
    <col min="1" max="1" width="10.7109375" style="159" customWidth="1"/>
    <col min="2" max="2" width="5.5703125" style="159" customWidth="1"/>
    <col min="3" max="3" width="29.140625" style="159" customWidth="1"/>
    <col min="4" max="5" width="11.42578125" style="159"/>
    <col min="6" max="6" width="13.28515625" style="159" customWidth="1"/>
    <col min="7" max="7" width="13.28515625" style="159" bestFit="1" customWidth="1"/>
    <col min="8" max="15" width="9.7109375" style="159" hidden="1" customWidth="1"/>
    <col min="16" max="20" width="9.7109375" style="159" customWidth="1"/>
    <col min="21" max="21" width="21.7109375" style="159" customWidth="1"/>
    <col min="22" max="24" width="8.85546875" style="159" customWidth="1"/>
    <col min="25"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40</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226</v>
      </c>
      <c r="C8" s="145" t="s">
        <v>569</v>
      </c>
      <c r="D8" s="154"/>
      <c r="E8" s="1"/>
      <c r="F8" s="1"/>
      <c r="G8" s="1"/>
      <c r="H8" s="1"/>
      <c r="I8" s="1"/>
      <c r="J8" s="1"/>
      <c r="K8" s="1"/>
      <c r="L8" s="1"/>
      <c r="M8" s="1"/>
      <c r="N8" s="1"/>
      <c r="O8" s="1"/>
      <c r="P8" s="1"/>
      <c r="Q8" s="1"/>
    </row>
    <row r="9" spans="1:24" x14ac:dyDescent="0.2">
      <c r="A9" s="143" t="s">
        <v>0</v>
      </c>
      <c r="B9" s="144">
        <v>7</v>
      </c>
      <c r="C9" s="145" t="s">
        <v>570</v>
      </c>
      <c r="D9" s="154"/>
      <c r="E9" s="161"/>
      <c r="F9" s="161"/>
      <c r="G9" s="161"/>
      <c r="H9" s="161"/>
      <c r="I9" s="161"/>
      <c r="J9" s="161"/>
      <c r="K9" s="161"/>
      <c r="L9" s="162"/>
      <c r="M9" s="162"/>
      <c r="N9" s="162"/>
      <c r="O9" s="162"/>
      <c r="P9" s="162"/>
      <c r="Q9" s="162"/>
    </row>
    <row r="10" spans="1:24" x14ac:dyDescent="0.2">
      <c r="A10" s="143" t="s">
        <v>461</v>
      </c>
      <c r="B10" s="144">
        <v>3</v>
      </c>
      <c r="C10" s="145" t="s">
        <v>591</v>
      </c>
      <c r="D10" s="154"/>
      <c r="E10" s="161"/>
      <c r="F10" s="161"/>
      <c r="G10" s="161"/>
      <c r="H10" s="161"/>
      <c r="I10" s="161"/>
      <c r="J10" s="161"/>
      <c r="K10" s="161"/>
      <c r="L10" s="162"/>
      <c r="M10" s="162"/>
      <c r="N10" s="162"/>
      <c r="O10" s="162"/>
      <c r="P10" s="162"/>
      <c r="Q10" s="162"/>
    </row>
    <row r="11" spans="1:24" x14ac:dyDescent="0.2">
      <c r="A11" s="143" t="s">
        <v>6</v>
      </c>
      <c r="B11" s="147">
        <v>19</v>
      </c>
      <c r="C11" s="145" t="s">
        <v>579</v>
      </c>
      <c r="D11" s="154"/>
      <c r="E11" s="161"/>
      <c r="F11" s="161"/>
      <c r="G11" s="161"/>
      <c r="H11" s="161"/>
      <c r="I11" s="161"/>
      <c r="J11" s="161"/>
      <c r="K11" s="161"/>
      <c r="L11" s="162"/>
      <c r="M11" s="162"/>
      <c r="N11" s="162"/>
      <c r="O11" s="162"/>
      <c r="P11" s="162"/>
      <c r="Q11" s="162"/>
    </row>
    <row r="12" spans="1:24" x14ac:dyDescent="0.2">
      <c r="A12" s="143" t="s">
        <v>447</v>
      </c>
      <c r="B12" s="144">
        <v>4</v>
      </c>
      <c r="C12" s="145" t="s">
        <v>592</v>
      </c>
      <c r="D12" s="154"/>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row>
    <row r="14" spans="1:24" x14ac:dyDescent="0.2">
      <c r="A14" s="471" t="s">
        <v>3</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27.75" customHeight="1" x14ac:dyDescent="0.2">
      <c r="A15" s="472" t="s">
        <v>593</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x14ac:dyDescent="0.2">
      <c r="A16" s="162"/>
      <c r="B16" s="162"/>
      <c r="C16" s="162"/>
      <c r="D16" s="162"/>
      <c r="E16" s="162"/>
      <c r="F16" s="162"/>
      <c r="G16" s="162"/>
      <c r="H16" s="162"/>
      <c r="I16" s="162"/>
      <c r="J16" s="162"/>
      <c r="K16" s="162"/>
      <c r="L16" s="162"/>
      <c r="M16" s="162"/>
      <c r="N16" s="162"/>
      <c r="O16" s="162"/>
      <c r="P16" s="162"/>
      <c r="Q16" s="162"/>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141">
        <v>1</v>
      </c>
      <c r="B19" s="460" t="s">
        <v>594</v>
      </c>
      <c r="C19" s="461"/>
      <c r="D19" s="140" t="s">
        <v>595</v>
      </c>
      <c r="E19" s="140">
        <v>20</v>
      </c>
      <c r="F19" s="168">
        <f>$F$26*E19/100</f>
        <v>10118044.4</v>
      </c>
      <c r="G19" s="168">
        <f>$G$26*E19/100</f>
        <v>10098067.6</v>
      </c>
      <c r="H19" s="172">
        <f>J19+L19+N19+P19</f>
        <v>2000000</v>
      </c>
      <c r="I19" s="164">
        <f>K19+M19+O19+Q19</f>
        <v>756621</v>
      </c>
      <c r="J19" s="141">
        <v>600000</v>
      </c>
      <c r="K19" s="165">
        <v>189680</v>
      </c>
      <c r="L19" s="141">
        <v>600000</v>
      </c>
      <c r="M19" s="164">
        <v>256316</v>
      </c>
      <c r="N19" s="141">
        <v>500000</v>
      </c>
      <c r="O19" s="164">
        <v>201495</v>
      </c>
      <c r="P19" s="355">
        <v>300000</v>
      </c>
      <c r="Q19" s="357">
        <v>109130</v>
      </c>
      <c r="R19" s="119">
        <f t="shared" ref="R19:S26" si="0">J19+L19+N19+P19</f>
        <v>2000000</v>
      </c>
      <c r="S19" s="119">
        <f t="shared" si="0"/>
        <v>756621</v>
      </c>
      <c r="T19" s="119">
        <f>S19-R19</f>
        <v>-1243379</v>
      </c>
      <c r="U19" s="346" t="s">
        <v>1167</v>
      </c>
      <c r="V19" s="5">
        <f>Q19/P19*100</f>
        <v>36.376666666666665</v>
      </c>
      <c r="W19" s="5">
        <f>G19/F19*100</f>
        <v>99.802562637499392</v>
      </c>
      <c r="X19" s="5">
        <f>V19/W19*100</f>
        <v>36.448629880169683</v>
      </c>
    </row>
    <row r="20" spans="1:24" ht="45" customHeight="1" x14ac:dyDescent="0.2">
      <c r="A20" s="141">
        <v>2</v>
      </c>
      <c r="B20" s="460" t="s">
        <v>596</v>
      </c>
      <c r="C20" s="461"/>
      <c r="D20" s="140" t="s">
        <v>597</v>
      </c>
      <c r="E20" s="140">
        <v>15</v>
      </c>
      <c r="F20" s="168">
        <f t="shared" ref="F20:F25" si="1">$F$26*E20/100</f>
        <v>7588533.2999999998</v>
      </c>
      <c r="G20" s="168">
        <f t="shared" ref="G20:G25" si="2">$G$26*E20/100</f>
        <v>7573550.7000000002</v>
      </c>
      <c r="H20" s="172">
        <f t="shared" ref="H20:I25" si="3">J20+L20+N20+P20</f>
        <v>360</v>
      </c>
      <c r="I20" s="164">
        <f t="shared" si="3"/>
        <v>1625.9</v>
      </c>
      <c r="J20" s="141">
        <v>90</v>
      </c>
      <c r="K20" s="165">
        <v>49</v>
      </c>
      <c r="L20" s="141">
        <v>90</v>
      </c>
      <c r="M20" s="164">
        <v>69.900000000000006</v>
      </c>
      <c r="N20" s="141">
        <v>90</v>
      </c>
      <c r="O20" s="164">
        <v>0</v>
      </c>
      <c r="P20" s="355">
        <v>90</v>
      </c>
      <c r="Q20" s="357">
        <v>1507</v>
      </c>
      <c r="R20" s="119">
        <f t="shared" si="0"/>
        <v>360</v>
      </c>
      <c r="S20" s="119">
        <f t="shared" si="0"/>
        <v>1625.9</v>
      </c>
      <c r="T20" s="119">
        <f t="shared" ref="T20:T26" si="4">S20-R20</f>
        <v>1265.9000000000001</v>
      </c>
      <c r="U20" s="346"/>
      <c r="V20" s="277">
        <f t="shared" ref="V20:V26" si="5">Q20/P20*100</f>
        <v>1674.4444444444443</v>
      </c>
      <c r="W20" s="5">
        <f t="shared" ref="W20:W26" si="6">G20/F20*100</f>
        <v>99.802562637499406</v>
      </c>
      <c r="X20" s="5">
        <f t="shared" ref="X20:X26" si="7">V20/W20*100</f>
        <v>1677.7569635424325</v>
      </c>
    </row>
    <row r="21" spans="1:24" ht="45" customHeight="1" x14ac:dyDescent="0.2">
      <c r="A21" s="141">
        <v>3</v>
      </c>
      <c r="B21" s="460" t="s">
        <v>598</v>
      </c>
      <c r="C21" s="461"/>
      <c r="D21" s="140" t="s">
        <v>599</v>
      </c>
      <c r="E21" s="140">
        <v>10</v>
      </c>
      <c r="F21" s="168">
        <f t="shared" si="1"/>
        <v>5059022.2</v>
      </c>
      <c r="G21" s="168">
        <f t="shared" si="2"/>
        <v>5049033.8</v>
      </c>
      <c r="H21" s="172">
        <f t="shared" si="3"/>
        <v>3500000</v>
      </c>
      <c r="I21" s="164">
        <f t="shared" si="3"/>
        <v>2282700</v>
      </c>
      <c r="J21" s="141">
        <v>900000</v>
      </c>
      <c r="K21" s="165">
        <v>1212100</v>
      </c>
      <c r="L21" s="141">
        <v>900000</v>
      </c>
      <c r="M21" s="164">
        <v>538400</v>
      </c>
      <c r="N21" s="141">
        <v>900000</v>
      </c>
      <c r="O21" s="164">
        <v>32000</v>
      </c>
      <c r="P21" s="355">
        <v>800000</v>
      </c>
      <c r="Q21" s="357">
        <v>500200</v>
      </c>
      <c r="R21" s="119">
        <f t="shared" si="0"/>
        <v>3500000</v>
      </c>
      <c r="S21" s="119">
        <f t="shared" si="0"/>
        <v>2282700</v>
      </c>
      <c r="T21" s="119">
        <f t="shared" si="4"/>
        <v>-1217300</v>
      </c>
      <c r="U21" s="346" t="s">
        <v>1168</v>
      </c>
      <c r="V21" s="277">
        <f t="shared" si="5"/>
        <v>62.524999999999999</v>
      </c>
      <c r="W21" s="5">
        <f t="shared" si="6"/>
        <v>99.802562637499392</v>
      </c>
      <c r="X21" s="5">
        <f t="shared" si="7"/>
        <v>62.648691924977804</v>
      </c>
    </row>
    <row r="22" spans="1:24" ht="45" customHeight="1" x14ac:dyDescent="0.2">
      <c r="A22" s="141">
        <v>4</v>
      </c>
      <c r="B22" s="460" t="s">
        <v>600</v>
      </c>
      <c r="C22" s="461"/>
      <c r="D22" s="140" t="s">
        <v>442</v>
      </c>
      <c r="E22" s="140">
        <v>10</v>
      </c>
      <c r="F22" s="168">
        <f t="shared" si="1"/>
        <v>5059022.2</v>
      </c>
      <c r="G22" s="168">
        <f t="shared" si="2"/>
        <v>5049033.8</v>
      </c>
      <c r="H22" s="172">
        <f t="shared" si="3"/>
        <v>310</v>
      </c>
      <c r="I22" s="164">
        <f t="shared" si="3"/>
        <v>939</v>
      </c>
      <c r="J22" s="141">
        <v>90</v>
      </c>
      <c r="K22" s="165">
        <v>105</v>
      </c>
      <c r="L22" s="141">
        <v>90</v>
      </c>
      <c r="M22" s="164">
        <v>111</v>
      </c>
      <c r="N22" s="141">
        <v>70</v>
      </c>
      <c r="O22" s="164">
        <v>111</v>
      </c>
      <c r="P22" s="355">
        <v>60</v>
      </c>
      <c r="Q22" s="357">
        <v>612</v>
      </c>
      <c r="R22" s="119">
        <f t="shared" si="0"/>
        <v>310</v>
      </c>
      <c r="S22" s="119">
        <f t="shared" si="0"/>
        <v>939</v>
      </c>
      <c r="T22" s="119">
        <f t="shared" si="4"/>
        <v>629</v>
      </c>
      <c r="U22" s="346"/>
      <c r="V22" s="277">
        <f t="shared" si="5"/>
        <v>1019.9999999999999</v>
      </c>
      <c r="W22" s="5">
        <f t="shared" si="6"/>
        <v>99.802562637499392</v>
      </c>
      <c r="X22" s="5">
        <f t="shared" si="7"/>
        <v>1022.0178450776066</v>
      </c>
    </row>
    <row r="23" spans="1:24" ht="45" customHeight="1" x14ac:dyDescent="0.2">
      <c r="A23" s="141">
        <v>5</v>
      </c>
      <c r="B23" s="460" t="s">
        <v>601</v>
      </c>
      <c r="C23" s="461"/>
      <c r="D23" s="140" t="s">
        <v>597</v>
      </c>
      <c r="E23" s="140">
        <v>15</v>
      </c>
      <c r="F23" s="168">
        <f t="shared" si="1"/>
        <v>7588533.2999999998</v>
      </c>
      <c r="G23" s="168">
        <f t="shared" si="2"/>
        <v>7573550.7000000002</v>
      </c>
      <c r="H23" s="172">
        <f t="shared" si="3"/>
        <v>660</v>
      </c>
      <c r="I23" s="164">
        <f t="shared" si="3"/>
        <v>5956.28</v>
      </c>
      <c r="J23" s="141">
        <v>180</v>
      </c>
      <c r="K23" s="165">
        <v>2397</v>
      </c>
      <c r="L23" s="141">
        <v>180</v>
      </c>
      <c r="M23" s="164">
        <v>1262.28</v>
      </c>
      <c r="N23" s="141">
        <v>150</v>
      </c>
      <c r="O23" s="164">
        <v>1135</v>
      </c>
      <c r="P23" s="355">
        <v>150</v>
      </c>
      <c r="Q23" s="357">
        <v>1162</v>
      </c>
      <c r="R23" s="119">
        <f t="shared" si="0"/>
        <v>660</v>
      </c>
      <c r="S23" s="119">
        <f t="shared" si="0"/>
        <v>5956.28</v>
      </c>
      <c r="T23" s="119">
        <f t="shared" si="4"/>
        <v>5296.28</v>
      </c>
      <c r="U23" s="346"/>
      <c r="V23" s="277">
        <f t="shared" si="5"/>
        <v>774.66666666666674</v>
      </c>
      <c r="W23" s="5">
        <f t="shared" si="6"/>
        <v>99.802562637499406</v>
      </c>
      <c r="X23" s="5">
        <f t="shared" si="7"/>
        <v>776.19917384325424</v>
      </c>
    </row>
    <row r="24" spans="1:24" ht="45" customHeight="1" x14ac:dyDescent="0.2">
      <c r="A24" s="141">
        <v>6</v>
      </c>
      <c r="B24" s="460" t="s">
        <v>602</v>
      </c>
      <c r="C24" s="461"/>
      <c r="D24" s="140" t="s">
        <v>597</v>
      </c>
      <c r="E24" s="140">
        <v>20</v>
      </c>
      <c r="F24" s="168">
        <f t="shared" si="1"/>
        <v>10118044.4</v>
      </c>
      <c r="G24" s="168">
        <f t="shared" si="2"/>
        <v>10098067.6</v>
      </c>
      <c r="H24" s="172">
        <f t="shared" si="3"/>
        <v>22000</v>
      </c>
      <c r="I24" s="164">
        <f t="shared" si="3"/>
        <v>29678.880000000001</v>
      </c>
      <c r="J24" s="141">
        <v>6000</v>
      </c>
      <c r="K24" s="165">
        <v>7943</v>
      </c>
      <c r="L24" s="141">
        <v>6000</v>
      </c>
      <c r="M24" s="164">
        <v>7860.88</v>
      </c>
      <c r="N24" s="141">
        <v>5000</v>
      </c>
      <c r="O24" s="164">
        <v>6562</v>
      </c>
      <c r="P24" s="355">
        <v>5000</v>
      </c>
      <c r="Q24" s="357">
        <v>7313</v>
      </c>
      <c r="R24" s="119">
        <f t="shared" si="0"/>
        <v>22000</v>
      </c>
      <c r="S24" s="119">
        <f t="shared" si="0"/>
        <v>29678.880000000001</v>
      </c>
      <c r="T24" s="119">
        <f t="shared" si="4"/>
        <v>7678.880000000001</v>
      </c>
      <c r="U24" s="346"/>
      <c r="V24" s="277">
        <f t="shared" si="5"/>
        <v>146.26</v>
      </c>
      <c r="W24" s="5">
        <f t="shared" si="6"/>
        <v>99.802562637499392</v>
      </c>
      <c r="X24" s="5">
        <f t="shared" si="7"/>
        <v>146.54934315789291</v>
      </c>
    </row>
    <row r="25" spans="1:24" ht="45" customHeight="1" x14ac:dyDescent="0.2">
      <c r="A25" s="141">
        <v>7</v>
      </c>
      <c r="B25" s="483" t="s">
        <v>603</v>
      </c>
      <c r="C25" s="484"/>
      <c r="D25" s="140" t="s">
        <v>442</v>
      </c>
      <c r="E25" s="140">
        <v>10</v>
      </c>
      <c r="F25" s="168">
        <f t="shared" si="1"/>
        <v>5059022.2</v>
      </c>
      <c r="G25" s="168">
        <f t="shared" si="2"/>
        <v>5049033.8</v>
      </c>
      <c r="H25" s="172">
        <f t="shared" si="3"/>
        <v>1600</v>
      </c>
      <c r="I25" s="164">
        <f t="shared" si="3"/>
        <v>11141</v>
      </c>
      <c r="J25" s="141">
        <v>400</v>
      </c>
      <c r="K25" s="165">
        <v>3156</v>
      </c>
      <c r="L25" s="141">
        <v>400</v>
      </c>
      <c r="M25" s="164">
        <v>3274</v>
      </c>
      <c r="N25" s="141">
        <v>400</v>
      </c>
      <c r="O25" s="164">
        <v>2534</v>
      </c>
      <c r="P25" s="355">
        <v>400</v>
      </c>
      <c r="Q25" s="357">
        <v>2177</v>
      </c>
      <c r="R25" s="119">
        <f t="shared" si="0"/>
        <v>1600</v>
      </c>
      <c r="S25" s="119">
        <f t="shared" si="0"/>
        <v>11141</v>
      </c>
      <c r="T25" s="119">
        <f t="shared" si="4"/>
        <v>9541</v>
      </c>
      <c r="U25" s="346"/>
      <c r="V25" s="277">
        <f t="shared" si="5"/>
        <v>544.25</v>
      </c>
      <c r="W25" s="5">
        <f t="shared" si="6"/>
        <v>99.802562637499392</v>
      </c>
      <c r="X25" s="5">
        <f t="shared" si="7"/>
        <v>545.3266786112622</v>
      </c>
    </row>
    <row r="26" spans="1:24" s="1" customFormat="1" ht="36.75" customHeight="1" x14ac:dyDescent="0.2">
      <c r="A26" s="370" t="s">
        <v>24</v>
      </c>
      <c r="B26" s="371"/>
      <c r="C26" s="372"/>
      <c r="D26" s="18"/>
      <c r="E26" s="18">
        <f>SUM(E19:E25)</f>
        <v>100</v>
      </c>
      <c r="F26" s="19">
        <f>SEGUIMIENTO!D55</f>
        <v>50590222</v>
      </c>
      <c r="G26" s="19">
        <f>SEGUIMIENTO!E55</f>
        <v>50490338</v>
      </c>
      <c r="H26" s="18">
        <f t="shared" ref="H26:Q26" si="8">SUM(H19:H25)</f>
        <v>5524930</v>
      </c>
      <c r="I26" s="18">
        <f t="shared" si="8"/>
        <v>3088662.0599999996</v>
      </c>
      <c r="J26" s="18">
        <f t="shared" si="8"/>
        <v>1506760</v>
      </c>
      <c r="K26" s="18">
        <f t="shared" si="8"/>
        <v>1415430</v>
      </c>
      <c r="L26" s="18">
        <f t="shared" si="8"/>
        <v>1506760</v>
      </c>
      <c r="M26" s="18">
        <f t="shared" si="8"/>
        <v>807294.06</v>
      </c>
      <c r="N26" s="18">
        <f t="shared" si="8"/>
        <v>1405710</v>
      </c>
      <c r="O26" s="18">
        <f t="shared" si="8"/>
        <v>243837</v>
      </c>
      <c r="P26" s="18">
        <f t="shared" si="8"/>
        <v>1105700</v>
      </c>
      <c r="Q26" s="18">
        <f t="shared" si="8"/>
        <v>622101</v>
      </c>
      <c r="R26" s="120">
        <f t="shared" si="0"/>
        <v>5524930</v>
      </c>
      <c r="S26" s="120">
        <f t="shared" si="0"/>
        <v>3088662.06</v>
      </c>
      <c r="T26" s="120">
        <f t="shared" si="4"/>
        <v>-2436267.94</v>
      </c>
      <c r="U26" s="120"/>
      <c r="V26" s="277">
        <f t="shared" si="5"/>
        <v>56.26309125440897</v>
      </c>
      <c r="W26" s="5">
        <f t="shared" si="6"/>
        <v>99.802562637499392</v>
      </c>
      <c r="X26" s="5">
        <f t="shared" si="7"/>
        <v>56.374395373760592</v>
      </c>
    </row>
    <row r="27" spans="1:24" s="6" customFormat="1" ht="14.25" customHeight="1" x14ac:dyDescent="0.2">
      <c r="F27" s="10"/>
    </row>
    <row r="28" spans="1:24" s="6" customFormat="1" ht="14.25" customHeight="1" x14ac:dyDescent="0.2">
      <c r="B28" s="11" t="s">
        <v>25</v>
      </c>
      <c r="F28" s="10"/>
      <c r="H28" s="6" t="s">
        <v>26</v>
      </c>
    </row>
    <row r="32" spans="1:24" x14ac:dyDescent="0.2">
      <c r="A32" s="6"/>
      <c r="B32" s="6"/>
      <c r="C32" s="6"/>
      <c r="D32" s="6"/>
      <c r="E32" s="6"/>
      <c r="F32" s="6"/>
      <c r="G32" s="6"/>
      <c r="H32" s="6"/>
      <c r="I32" s="6"/>
      <c r="J32" s="6"/>
      <c r="K32" s="6"/>
      <c r="L32" s="6"/>
      <c r="M32" s="6"/>
      <c r="N32" s="6"/>
      <c r="O32" s="6"/>
      <c r="P32" s="6"/>
      <c r="Q32" s="6"/>
      <c r="R32" s="50"/>
      <c r="S32" s="50"/>
      <c r="T32" s="395"/>
      <c r="U32" s="395"/>
      <c r="V32" s="6"/>
    </row>
    <row r="33" spans="1:22" x14ac:dyDescent="0.2">
      <c r="A33" s="388" t="s">
        <v>54</v>
      </c>
      <c r="B33" s="388"/>
      <c r="C33" s="388"/>
      <c r="D33" s="6"/>
      <c r="E33" s="6"/>
      <c r="F33" s="6"/>
      <c r="G33" s="6"/>
      <c r="H33" s="387" t="s">
        <v>283</v>
      </c>
      <c r="I33" s="387"/>
      <c r="J33" s="387"/>
      <c r="K33" s="387"/>
      <c r="L33" s="387"/>
      <c r="M33" s="387"/>
      <c r="N33" s="387"/>
      <c r="O33" s="387"/>
      <c r="P33" s="387"/>
      <c r="Q33" s="387"/>
      <c r="R33" s="387"/>
      <c r="S33" s="387"/>
      <c r="T33" s="387"/>
      <c r="U33" s="387"/>
      <c r="V33" s="387"/>
    </row>
    <row r="34" spans="1:22" x14ac:dyDescent="0.2">
      <c r="A34" s="387" t="s">
        <v>53</v>
      </c>
      <c r="B34" s="387"/>
      <c r="C34" s="387"/>
      <c r="D34" s="6"/>
      <c r="E34" s="6"/>
      <c r="F34" s="6"/>
      <c r="G34" s="6"/>
      <c r="H34" s="387" t="s">
        <v>113</v>
      </c>
      <c r="I34" s="387"/>
      <c r="J34" s="387"/>
      <c r="K34" s="387"/>
      <c r="L34" s="387"/>
      <c r="M34" s="387"/>
      <c r="N34" s="387"/>
      <c r="O34" s="387"/>
      <c r="P34" s="387"/>
      <c r="Q34" s="387"/>
      <c r="R34" s="387"/>
      <c r="S34" s="387"/>
      <c r="T34" s="387"/>
      <c r="U34" s="387"/>
      <c r="V34" s="387"/>
    </row>
  </sheetData>
  <mergeCells count="34">
    <mergeCell ref="A26:C26"/>
    <mergeCell ref="T32:U32"/>
    <mergeCell ref="A33:C33"/>
    <mergeCell ref="H33:V33"/>
    <mergeCell ref="A34:C34"/>
    <mergeCell ref="H34:V34"/>
    <mergeCell ref="B25:C25"/>
    <mergeCell ref="P17:Q17"/>
    <mergeCell ref="R17:T17"/>
    <mergeCell ref="U17:U18"/>
    <mergeCell ref="V17:X17"/>
    <mergeCell ref="B18:C18"/>
    <mergeCell ref="B19:C19"/>
    <mergeCell ref="B20:C20"/>
    <mergeCell ref="B21:C21"/>
    <mergeCell ref="B22:C22"/>
    <mergeCell ref="B23:C23"/>
    <mergeCell ref="B24:C24"/>
    <mergeCell ref="A14:X14"/>
    <mergeCell ref="A15:X15"/>
    <mergeCell ref="A17:C17"/>
    <mergeCell ref="D17:D18"/>
    <mergeCell ref="E17:E18"/>
    <mergeCell ref="F17:G17"/>
    <mergeCell ref="H17:I17"/>
    <mergeCell ref="J17:K17"/>
    <mergeCell ref="L17:M17"/>
    <mergeCell ref="N17:O17"/>
    <mergeCell ref="A6:X6"/>
    <mergeCell ref="A1:X1"/>
    <mergeCell ref="A2:X2"/>
    <mergeCell ref="A3:X3"/>
    <mergeCell ref="A4:X4"/>
    <mergeCell ref="A5:X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workbookViewId="0">
      <selection activeCell="V22" sqref="V22"/>
    </sheetView>
  </sheetViews>
  <sheetFormatPr baseColWidth="10" defaultRowHeight="12.75" x14ac:dyDescent="0.2"/>
  <cols>
    <col min="1" max="1" width="10.85546875" style="159" customWidth="1"/>
    <col min="2" max="2" width="7.7109375" style="159" customWidth="1"/>
    <col min="3" max="3" width="40.7109375" style="159" customWidth="1"/>
    <col min="4" max="5" width="11.42578125" style="159"/>
    <col min="6" max="6" width="12.85546875" style="159" customWidth="1"/>
    <col min="7" max="7" width="12.7109375" style="159" customWidth="1"/>
    <col min="8" max="15" width="9.28515625" style="159" hidden="1" customWidth="1"/>
    <col min="16" max="20" width="9.28515625" style="159" customWidth="1"/>
    <col min="21" max="21" width="18.140625" style="159" customWidth="1"/>
    <col min="22" max="23" width="8.7109375" style="159" customWidth="1"/>
    <col min="24" max="24" width="10" style="159" customWidth="1"/>
    <col min="25"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226</v>
      </c>
      <c r="C8" s="145" t="s">
        <v>569</v>
      </c>
      <c r="D8" s="154"/>
      <c r="E8" s="1"/>
      <c r="F8" s="1"/>
      <c r="G8" s="1"/>
      <c r="H8" s="1"/>
      <c r="I8" s="1"/>
      <c r="J8" s="1"/>
      <c r="K8" s="1"/>
      <c r="L8" s="1"/>
      <c r="M8" s="1"/>
      <c r="N8" s="1"/>
      <c r="O8" s="1"/>
      <c r="P8" s="1"/>
      <c r="Q8" s="1"/>
    </row>
    <row r="9" spans="1:24" x14ac:dyDescent="0.2">
      <c r="A9" s="143" t="s">
        <v>0</v>
      </c>
      <c r="B9" s="144">
        <v>7</v>
      </c>
      <c r="C9" s="145" t="s">
        <v>570</v>
      </c>
      <c r="D9" s="154"/>
      <c r="E9" s="161"/>
      <c r="F9" s="161"/>
      <c r="G9" s="161"/>
      <c r="H9" s="161"/>
      <c r="I9" s="161"/>
      <c r="J9" s="161"/>
      <c r="K9" s="161"/>
      <c r="L9" s="162"/>
      <c r="M9" s="162"/>
      <c r="N9" s="162"/>
      <c r="O9" s="162"/>
      <c r="P9" s="162"/>
      <c r="Q9" s="162"/>
    </row>
    <row r="10" spans="1:24" x14ac:dyDescent="0.2">
      <c r="A10" s="143" t="s">
        <v>461</v>
      </c>
      <c r="B10" s="144">
        <v>4</v>
      </c>
      <c r="C10" s="145" t="s">
        <v>604</v>
      </c>
      <c r="D10" s="154"/>
      <c r="E10" s="161"/>
      <c r="F10" s="161"/>
      <c r="G10" s="161"/>
      <c r="H10" s="161"/>
      <c r="I10" s="161"/>
      <c r="J10" s="161"/>
      <c r="K10" s="161"/>
      <c r="L10" s="162"/>
      <c r="M10" s="162"/>
      <c r="N10" s="162"/>
      <c r="O10" s="162"/>
      <c r="P10" s="162"/>
      <c r="Q10" s="162"/>
    </row>
    <row r="11" spans="1:24" x14ac:dyDescent="0.2">
      <c r="A11" s="143" t="s">
        <v>6</v>
      </c>
      <c r="B11" s="147">
        <v>19</v>
      </c>
      <c r="C11" s="145" t="s">
        <v>579</v>
      </c>
      <c r="D11" s="154"/>
      <c r="E11" s="161"/>
      <c r="F11" s="161"/>
      <c r="G11" s="161"/>
      <c r="H11" s="161"/>
      <c r="I11" s="161"/>
      <c r="J11" s="161"/>
      <c r="K11" s="161"/>
      <c r="L11" s="162"/>
      <c r="M11" s="162"/>
      <c r="N11" s="162"/>
      <c r="O11" s="162"/>
      <c r="P11" s="162"/>
      <c r="Q11" s="162"/>
    </row>
    <row r="12" spans="1:24" x14ac:dyDescent="0.2">
      <c r="A12" s="143" t="s">
        <v>447</v>
      </c>
      <c r="B12" s="144">
        <v>9</v>
      </c>
      <c r="C12" s="145" t="s">
        <v>605</v>
      </c>
      <c r="D12" s="154"/>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row>
    <row r="14" spans="1:24" x14ac:dyDescent="0.2">
      <c r="A14" s="471" t="s">
        <v>606</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25.5" customHeight="1" x14ac:dyDescent="0.2">
      <c r="A15" s="472" t="s">
        <v>607</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x14ac:dyDescent="0.2">
      <c r="A16" s="162"/>
      <c r="B16" s="162"/>
      <c r="C16" s="162"/>
      <c r="D16" s="162"/>
      <c r="E16" s="162"/>
      <c r="F16" s="162"/>
      <c r="G16" s="162"/>
      <c r="H16" s="162"/>
      <c r="I16" s="162"/>
      <c r="J16" s="162"/>
      <c r="K16" s="162"/>
      <c r="L16" s="162"/>
      <c r="M16" s="162"/>
      <c r="N16" s="162"/>
      <c r="O16" s="162"/>
      <c r="P16" s="162"/>
      <c r="Q16" s="162"/>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141">
        <v>1</v>
      </c>
      <c r="B19" s="460" t="s">
        <v>608</v>
      </c>
      <c r="C19" s="461"/>
      <c r="D19" s="140" t="s">
        <v>609</v>
      </c>
      <c r="E19" s="140">
        <v>45</v>
      </c>
      <c r="F19" s="168">
        <f>$F$23*E19/100</f>
        <v>2571600.15</v>
      </c>
      <c r="G19" s="168">
        <f>$G$23*E19/100</f>
        <v>2571600.15</v>
      </c>
      <c r="H19" s="172">
        <f>J19+L19+N19+P19</f>
        <v>240</v>
      </c>
      <c r="I19" s="164">
        <f>K19+M19+O19+Q19</f>
        <v>201</v>
      </c>
      <c r="J19" s="141">
        <v>60</v>
      </c>
      <c r="K19" s="165">
        <v>45</v>
      </c>
      <c r="L19" s="141">
        <v>60</v>
      </c>
      <c r="M19" s="164">
        <v>45</v>
      </c>
      <c r="N19" s="141">
        <v>60</v>
      </c>
      <c r="O19" s="164">
        <v>45</v>
      </c>
      <c r="P19" s="355">
        <v>60</v>
      </c>
      <c r="Q19" s="357">
        <v>66</v>
      </c>
      <c r="R19" s="119">
        <f t="shared" ref="R19:S23" si="0">J19+L19+N19+P19</f>
        <v>240</v>
      </c>
      <c r="S19" s="119"/>
      <c r="T19" s="119">
        <f>S19-R19</f>
        <v>-240</v>
      </c>
      <c r="U19" s="358" t="s">
        <v>1165</v>
      </c>
      <c r="V19" s="5">
        <f>Q19/P19*100</f>
        <v>110.00000000000001</v>
      </c>
      <c r="W19" s="5">
        <f>G19/F19*100</f>
        <v>100</v>
      </c>
      <c r="X19" s="5">
        <f>V19/W19*100</f>
        <v>110.00000000000001</v>
      </c>
    </row>
    <row r="20" spans="1:24" ht="45" customHeight="1" x14ac:dyDescent="0.2">
      <c r="A20" s="141">
        <v>2</v>
      </c>
      <c r="B20" s="460" t="s">
        <v>610</v>
      </c>
      <c r="C20" s="461"/>
      <c r="D20" s="140" t="s">
        <v>533</v>
      </c>
      <c r="E20" s="140">
        <v>45</v>
      </c>
      <c r="F20" s="168">
        <f>$F$23*E20/100</f>
        <v>2571600.15</v>
      </c>
      <c r="G20" s="168">
        <f>$G$23*E20/100</f>
        <v>2571600.15</v>
      </c>
      <c r="H20" s="172">
        <f t="shared" ref="H20:I22" si="1">J20+L20+N20+P20</f>
        <v>40</v>
      </c>
      <c r="I20" s="164">
        <f t="shared" si="1"/>
        <v>42</v>
      </c>
      <c r="J20" s="141">
        <v>10</v>
      </c>
      <c r="K20" s="165">
        <v>13</v>
      </c>
      <c r="L20" s="141">
        <v>10</v>
      </c>
      <c r="M20" s="164">
        <v>10</v>
      </c>
      <c r="N20" s="141">
        <v>10</v>
      </c>
      <c r="O20" s="164">
        <v>9</v>
      </c>
      <c r="P20" s="355">
        <v>10</v>
      </c>
      <c r="Q20" s="357">
        <v>10</v>
      </c>
      <c r="R20" s="119">
        <f t="shared" si="0"/>
        <v>40</v>
      </c>
      <c r="S20" s="119">
        <f t="shared" si="0"/>
        <v>42</v>
      </c>
      <c r="T20" s="119">
        <f>S20-R20</f>
        <v>2</v>
      </c>
      <c r="U20" s="7"/>
      <c r="V20" s="277">
        <f t="shared" ref="V20:V23" si="2">Q20/P20*100</f>
        <v>100</v>
      </c>
      <c r="W20" s="5">
        <f>G20/F20*100</f>
        <v>100</v>
      </c>
      <c r="X20" s="5">
        <f>V20/W20*100</f>
        <v>100</v>
      </c>
    </row>
    <row r="21" spans="1:24" ht="45" customHeight="1" x14ac:dyDescent="0.2">
      <c r="A21" s="141">
        <v>3</v>
      </c>
      <c r="B21" s="460" t="s">
        <v>44</v>
      </c>
      <c r="C21" s="461"/>
      <c r="D21" s="140" t="s">
        <v>44</v>
      </c>
      <c r="E21" s="140">
        <v>10</v>
      </c>
      <c r="F21" s="168">
        <f>$F$23*E21/100</f>
        <v>571466.69999999995</v>
      </c>
      <c r="G21" s="168">
        <f>$G$23*E21/100</f>
        <v>571466.69999999995</v>
      </c>
      <c r="H21" s="172">
        <f t="shared" si="1"/>
        <v>12</v>
      </c>
      <c r="I21" s="164">
        <f t="shared" si="1"/>
        <v>13</v>
      </c>
      <c r="J21" s="141">
        <v>3</v>
      </c>
      <c r="K21" s="165">
        <v>3</v>
      </c>
      <c r="L21" s="141">
        <v>3</v>
      </c>
      <c r="M21" s="164">
        <v>3</v>
      </c>
      <c r="N21" s="141">
        <v>3</v>
      </c>
      <c r="O21" s="164">
        <v>4</v>
      </c>
      <c r="P21" s="355">
        <v>3</v>
      </c>
      <c r="Q21" s="357">
        <v>3</v>
      </c>
      <c r="R21" s="119">
        <f t="shared" si="0"/>
        <v>12</v>
      </c>
      <c r="S21" s="119">
        <f t="shared" si="0"/>
        <v>13</v>
      </c>
      <c r="T21" s="119">
        <f>S21-R21</f>
        <v>1</v>
      </c>
      <c r="U21" s="7"/>
      <c r="V21" s="277">
        <f t="shared" si="2"/>
        <v>100</v>
      </c>
      <c r="W21" s="5">
        <f>G21/F21*100</f>
        <v>100</v>
      </c>
      <c r="X21" s="5">
        <f>V21/W21*100</f>
        <v>100</v>
      </c>
    </row>
    <row r="22" spans="1:24" ht="45" customHeight="1" x14ac:dyDescent="0.2">
      <c r="A22" s="141"/>
      <c r="B22" s="460"/>
      <c r="C22" s="461"/>
      <c r="D22" s="140"/>
      <c r="E22" s="140"/>
      <c r="F22" s="168"/>
      <c r="G22" s="202"/>
      <c r="H22" s="172">
        <f t="shared" si="1"/>
        <v>0</v>
      </c>
      <c r="I22" s="164">
        <f t="shared" si="1"/>
        <v>0</v>
      </c>
      <c r="J22" s="141"/>
      <c r="K22" s="165"/>
      <c r="L22" s="141"/>
      <c r="M22" s="164"/>
      <c r="N22" s="141"/>
      <c r="O22" s="164"/>
      <c r="P22" s="141"/>
      <c r="Q22" s="164"/>
      <c r="R22" s="119"/>
      <c r="S22" s="119"/>
      <c r="T22" s="119"/>
      <c r="U22" s="7"/>
      <c r="V22" s="277"/>
      <c r="W22" s="5"/>
      <c r="X22" s="5"/>
    </row>
    <row r="23" spans="1:24" s="1" customFormat="1" ht="36.75" customHeight="1" x14ac:dyDescent="0.2">
      <c r="A23" s="370" t="s">
        <v>24</v>
      </c>
      <c r="B23" s="371"/>
      <c r="C23" s="372"/>
      <c r="D23" s="18"/>
      <c r="E23" s="18">
        <f>SUM(E19:E22)</f>
        <v>100</v>
      </c>
      <c r="F23" s="19">
        <f>SEGUIMIENTO!D56</f>
        <v>5714667</v>
      </c>
      <c r="G23" s="19">
        <f>SEGUIMIENTO!E56</f>
        <v>5714667</v>
      </c>
      <c r="H23" s="18">
        <f t="shared" ref="H23:Q23" si="3">SUM(H19:H22)</f>
        <v>292</v>
      </c>
      <c r="I23" s="18">
        <f t="shared" si="3"/>
        <v>256</v>
      </c>
      <c r="J23" s="18">
        <f t="shared" si="3"/>
        <v>73</v>
      </c>
      <c r="K23" s="18">
        <f t="shared" si="3"/>
        <v>61</v>
      </c>
      <c r="L23" s="18">
        <f t="shared" si="3"/>
        <v>73</v>
      </c>
      <c r="M23" s="18">
        <f t="shared" si="3"/>
        <v>58</v>
      </c>
      <c r="N23" s="18">
        <f t="shared" si="3"/>
        <v>73</v>
      </c>
      <c r="O23" s="18">
        <f t="shared" si="3"/>
        <v>58</v>
      </c>
      <c r="P23" s="18">
        <f t="shared" si="3"/>
        <v>73</v>
      </c>
      <c r="Q23" s="18">
        <f t="shared" si="3"/>
        <v>79</v>
      </c>
      <c r="R23" s="120">
        <f t="shared" si="0"/>
        <v>292</v>
      </c>
      <c r="S23" s="120">
        <f t="shared" si="0"/>
        <v>256</v>
      </c>
      <c r="T23" s="120">
        <f>S23-R23</f>
        <v>-36</v>
      </c>
      <c r="U23" s="5"/>
      <c r="V23" s="277">
        <f t="shared" si="2"/>
        <v>108.21917808219179</v>
      </c>
      <c r="W23" s="5">
        <f>G23/F23*100</f>
        <v>100</v>
      </c>
      <c r="X23" s="5">
        <f>V23/W23*100</f>
        <v>108.21917808219179</v>
      </c>
    </row>
    <row r="24" spans="1:24" s="6" customFormat="1" ht="14.25" customHeight="1" x14ac:dyDescent="0.2">
      <c r="F24" s="10"/>
    </row>
    <row r="25" spans="1:24" s="6" customFormat="1" ht="14.25" customHeight="1" x14ac:dyDescent="0.2">
      <c r="B25" s="11" t="s">
        <v>25</v>
      </c>
      <c r="F25" s="10"/>
      <c r="H25" s="6" t="s">
        <v>26</v>
      </c>
    </row>
    <row r="30" spans="1:24" x14ac:dyDescent="0.2">
      <c r="A30" s="6"/>
      <c r="B30" s="6"/>
      <c r="C30" s="6"/>
      <c r="D30" s="6"/>
      <c r="E30" s="6"/>
      <c r="F30" s="6"/>
      <c r="G30" s="6"/>
      <c r="H30" s="6"/>
      <c r="I30" s="6"/>
      <c r="J30" s="6"/>
      <c r="K30" s="6"/>
      <c r="L30" s="6"/>
      <c r="M30" s="6"/>
      <c r="N30" s="6"/>
      <c r="O30" s="6"/>
      <c r="P30" s="6"/>
      <c r="Q30" s="6"/>
      <c r="R30" s="50"/>
      <c r="S30" s="50"/>
      <c r="T30" s="395"/>
      <c r="U30" s="395"/>
      <c r="V30" s="6"/>
    </row>
    <row r="31" spans="1:24" x14ac:dyDescent="0.2">
      <c r="A31" s="388" t="s">
        <v>54</v>
      </c>
      <c r="B31" s="388"/>
      <c r="C31" s="388"/>
      <c r="D31" s="6"/>
      <c r="E31" s="6"/>
      <c r="F31" s="6"/>
      <c r="G31" s="6"/>
      <c r="H31" s="387" t="s">
        <v>283</v>
      </c>
      <c r="I31" s="387"/>
      <c r="J31" s="387"/>
      <c r="K31" s="387"/>
      <c r="L31" s="387"/>
      <c r="M31" s="387"/>
      <c r="N31" s="387"/>
      <c r="O31" s="387"/>
      <c r="P31" s="387"/>
      <c r="Q31" s="387"/>
      <c r="R31" s="387"/>
      <c r="S31" s="387"/>
      <c r="T31" s="387"/>
      <c r="U31" s="387"/>
      <c r="V31" s="387"/>
    </row>
    <row r="32" spans="1:24" x14ac:dyDescent="0.2">
      <c r="A32" s="387" t="s">
        <v>53</v>
      </c>
      <c r="B32" s="387"/>
      <c r="C32" s="387"/>
      <c r="D32" s="6"/>
      <c r="E32" s="6"/>
      <c r="F32" s="6"/>
      <c r="G32" s="6"/>
      <c r="H32" s="387" t="s">
        <v>113</v>
      </c>
      <c r="I32" s="387"/>
      <c r="J32" s="387"/>
      <c r="K32" s="387"/>
      <c r="L32" s="387"/>
      <c r="M32" s="387"/>
      <c r="N32" s="387"/>
      <c r="O32" s="387"/>
      <c r="P32" s="387"/>
      <c r="Q32" s="387"/>
      <c r="R32" s="387"/>
      <c r="S32" s="387"/>
      <c r="T32" s="387"/>
      <c r="U32" s="387"/>
      <c r="V32" s="387"/>
    </row>
  </sheetData>
  <mergeCells count="31">
    <mergeCell ref="A32:C32"/>
    <mergeCell ref="H32:V32"/>
    <mergeCell ref="B20:C20"/>
    <mergeCell ref="B21:C21"/>
    <mergeCell ref="B22:C22"/>
    <mergeCell ref="A23:C23"/>
    <mergeCell ref="T30:U30"/>
    <mergeCell ref="A31:C31"/>
    <mergeCell ref="H31:V31"/>
    <mergeCell ref="B19:C19"/>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A6:X6"/>
    <mergeCell ref="A1:X1"/>
    <mergeCell ref="A2:X2"/>
    <mergeCell ref="A3:X3"/>
    <mergeCell ref="A4:X4"/>
    <mergeCell ref="A5:X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topLeftCell="A7" workbookViewId="0">
      <selection activeCell="V24" sqref="V24:V25"/>
    </sheetView>
  </sheetViews>
  <sheetFormatPr baseColWidth="10" defaultRowHeight="12.75" x14ac:dyDescent="0.2"/>
  <cols>
    <col min="1" max="1" width="11.28515625" style="159" customWidth="1"/>
    <col min="2" max="2" width="6.42578125" style="159" customWidth="1"/>
    <col min="3" max="3" width="40.7109375" style="159" customWidth="1"/>
    <col min="4" max="5" width="11.42578125" style="159"/>
    <col min="6" max="7" width="11.85546875" style="159" customWidth="1"/>
    <col min="8" max="12" width="9.28515625" style="159" hidden="1" customWidth="1"/>
    <col min="13" max="13" width="8.85546875" style="159" hidden="1" customWidth="1"/>
    <col min="14" max="15" width="9.28515625" style="159" hidden="1" customWidth="1"/>
    <col min="16" max="20" width="9.28515625" style="159" customWidth="1"/>
    <col min="21" max="21" width="25.42578125" style="159" customWidth="1"/>
    <col min="22" max="23" width="8.85546875" style="159" customWidth="1"/>
    <col min="24" max="24" width="9.7109375" style="159" customWidth="1"/>
    <col min="25"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226</v>
      </c>
      <c r="C8" s="145" t="s">
        <v>569</v>
      </c>
      <c r="D8" s="154"/>
      <c r="E8" s="1"/>
      <c r="F8" s="1"/>
      <c r="G8" s="1"/>
      <c r="H8" s="1"/>
      <c r="I8" s="1"/>
      <c r="J8" s="1"/>
      <c r="K8" s="1"/>
      <c r="L8" s="1"/>
      <c r="M8" s="1"/>
      <c r="N8" s="1"/>
      <c r="O8" s="1"/>
      <c r="P8" s="1"/>
      <c r="Q8" s="1"/>
    </row>
    <row r="9" spans="1:24" x14ac:dyDescent="0.2">
      <c r="A9" s="143" t="s">
        <v>0</v>
      </c>
      <c r="B9" s="144">
        <v>7</v>
      </c>
      <c r="C9" s="145" t="s">
        <v>570</v>
      </c>
      <c r="D9" s="154"/>
      <c r="E9" s="161"/>
      <c r="F9" s="161"/>
      <c r="G9" s="161"/>
      <c r="H9" s="161"/>
      <c r="I9" s="161"/>
      <c r="J9" s="161"/>
      <c r="K9" s="161"/>
      <c r="L9" s="162"/>
      <c r="M9" s="162"/>
      <c r="N9" s="162"/>
      <c r="O9" s="162"/>
      <c r="P9" s="162"/>
      <c r="Q9" s="162"/>
    </row>
    <row r="10" spans="1:24" x14ac:dyDescent="0.2">
      <c r="A10" s="143" t="s">
        <v>461</v>
      </c>
      <c r="B10" s="144">
        <v>5</v>
      </c>
      <c r="C10" s="145" t="s">
        <v>611</v>
      </c>
      <c r="D10" s="154"/>
      <c r="E10" s="161"/>
      <c r="F10" s="161"/>
      <c r="G10" s="161"/>
      <c r="H10" s="161"/>
      <c r="I10" s="161"/>
      <c r="J10" s="161"/>
      <c r="K10" s="161"/>
      <c r="L10" s="162"/>
      <c r="M10" s="162"/>
      <c r="N10" s="162"/>
      <c r="O10" s="162"/>
      <c r="P10" s="162"/>
      <c r="Q10" s="162"/>
    </row>
    <row r="11" spans="1:24" x14ac:dyDescent="0.2">
      <c r="A11" s="143" t="s">
        <v>6</v>
      </c>
      <c r="B11" s="147">
        <v>19</v>
      </c>
      <c r="C11" s="145" t="s">
        <v>579</v>
      </c>
      <c r="D11" s="154"/>
      <c r="E11" s="161"/>
      <c r="F11" s="161"/>
      <c r="G11" s="161"/>
      <c r="H11" s="161"/>
      <c r="I11" s="161"/>
      <c r="J11" s="161"/>
      <c r="K11" s="161"/>
      <c r="L11" s="162"/>
      <c r="M11" s="162"/>
      <c r="N11" s="162"/>
      <c r="O11" s="162"/>
      <c r="P11" s="162"/>
      <c r="Q11" s="162"/>
    </row>
    <row r="12" spans="1:24" x14ac:dyDescent="0.2">
      <c r="A12" s="143" t="s">
        <v>447</v>
      </c>
      <c r="B12" s="144">
        <v>6</v>
      </c>
      <c r="C12" s="145" t="s">
        <v>611</v>
      </c>
      <c r="D12" s="154"/>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row>
    <row r="14" spans="1:24" x14ac:dyDescent="0.2">
      <c r="A14" s="471" t="s">
        <v>3</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25.5" customHeight="1" x14ac:dyDescent="0.2">
      <c r="A15" s="472" t="s">
        <v>612</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x14ac:dyDescent="0.2">
      <c r="A16" s="162"/>
      <c r="B16" s="162"/>
      <c r="C16" s="162"/>
      <c r="D16" s="162"/>
      <c r="E16" s="162"/>
      <c r="F16" s="162"/>
      <c r="G16" s="162"/>
      <c r="H16" s="162"/>
      <c r="I16" s="162"/>
      <c r="J16" s="162"/>
      <c r="K16" s="162"/>
      <c r="L16" s="162"/>
      <c r="M16" s="162"/>
      <c r="N16" s="162"/>
      <c r="O16" s="162"/>
      <c r="P16" s="162"/>
      <c r="Q16" s="162"/>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203" t="s">
        <v>11</v>
      </c>
      <c r="R18" s="3" t="s">
        <v>10</v>
      </c>
      <c r="S18" s="3" t="s">
        <v>11</v>
      </c>
      <c r="T18" s="3" t="s">
        <v>29</v>
      </c>
      <c r="U18" s="394"/>
      <c r="V18" s="8" t="s">
        <v>31</v>
      </c>
      <c r="W18" s="8" t="s">
        <v>32</v>
      </c>
      <c r="X18" s="8" t="s">
        <v>33</v>
      </c>
    </row>
    <row r="19" spans="1:24" ht="45" customHeight="1" x14ac:dyDescent="0.2">
      <c r="A19" s="141">
        <v>1</v>
      </c>
      <c r="B19" s="460" t="s">
        <v>613</v>
      </c>
      <c r="C19" s="461"/>
      <c r="D19" s="140" t="s">
        <v>614</v>
      </c>
      <c r="E19" s="140">
        <v>50</v>
      </c>
      <c r="F19" s="168">
        <f>$F$26*E19/100</f>
        <v>2052540.5</v>
      </c>
      <c r="G19" s="168">
        <f>$G$26*E19/100</f>
        <v>2052540.5</v>
      </c>
      <c r="H19" s="172">
        <f>J19+L19+N19+P19</f>
        <v>390</v>
      </c>
      <c r="I19" s="172">
        <f>K19+M19+O19+Q19</f>
        <v>445</v>
      </c>
      <c r="J19" s="141">
        <v>120</v>
      </c>
      <c r="K19" s="165">
        <v>117</v>
      </c>
      <c r="L19" s="141">
        <v>100</v>
      </c>
      <c r="M19" s="164">
        <v>74</v>
      </c>
      <c r="N19" s="141">
        <v>90</v>
      </c>
      <c r="O19" s="164">
        <v>144</v>
      </c>
      <c r="P19" s="355">
        <v>80</v>
      </c>
      <c r="Q19" s="357">
        <v>110</v>
      </c>
      <c r="R19" s="119">
        <f t="shared" ref="R19:S26" si="0">J19+L19+N19+P19</f>
        <v>390</v>
      </c>
      <c r="S19" s="119">
        <f t="shared" si="0"/>
        <v>445</v>
      </c>
      <c r="T19" s="119">
        <f>S19-R19</f>
        <v>55</v>
      </c>
      <c r="U19" s="7"/>
      <c r="V19" s="5">
        <f>Q19/P19*100</f>
        <v>137.5</v>
      </c>
      <c r="W19" s="5">
        <f>G19/F19*100</f>
        <v>100</v>
      </c>
      <c r="X19" s="5">
        <f>V19/W19*100</f>
        <v>137.5</v>
      </c>
    </row>
    <row r="20" spans="1:24" ht="45" customHeight="1" x14ac:dyDescent="0.2">
      <c r="A20" s="141">
        <v>2</v>
      </c>
      <c r="B20" s="460" t="s">
        <v>615</v>
      </c>
      <c r="C20" s="461"/>
      <c r="D20" s="140" t="s">
        <v>616</v>
      </c>
      <c r="E20" s="140">
        <v>10</v>
      </c>
      <c r="F20" s="168">
        <f>$F$26*E20/100</f>
        <v>410508.1</v>
      </c>
      <c r="G20" s="168">
        <f>$G$26*E20/100</f>
        <v>410508.1</v>
      </c>
      <c r="H20" s="172">
        <f t="shared" ref="H20:I25" si="1">J20+L20+N20+P20</f>
        <v>105</v>
      </c>
      <c r="I20" s="172">
        <f t="shared" si="1"/>
        <v>79</v>
      </c>
      <c r="J20" s="141">
        <v>25</v>
      </c>
      <c r="K20" s="165">
        <v>18</v>
      </c>
      <c r="L20" s="141">
        <v>30</v>
      </c>
      <c r="M20" s="164">
        <v>23</v>
      </c>
      <c r="N20" s="141">
        <v>30</v>
      </c>
      <c r="O20" s="164">
        <v>25</v>
      </c>
      <c r="P20" s="355">
        <v>20</v>
      </c>
      <c r="Q20" s="357">
        <v>13</v>
      </c>
      <c r="R20" s="119">
        <f t="shared" si="0"/>
        <v>105</v>
      </c>
      <c r="S20" s="119">
        <f t="shared" si="0"/>
        <v>79</v>
      </c>
      <c r="T20" s="119">
        <f t="shared" ref="T20:T26" si="2">S20-R20</f>
        <v>-26</v>
      </c>
      <c r="U20" s="358" t="s">
        <v>1165</v>
      </c>
      <c r="V20" s="277">
        <f t="shared" ref="V20:V26" si="3">Q20/P20*100</f>
        <v>65</v>
      </c>
      <c r="W20" s="5">
        <f t="shared" ref="W20:W26" si="4">G20/F20*100</f>
        <v>100</v>
      </c>
      <c r="X20" s="5">
        <f t="shared" ref="X20:X26" si="5">V20/W20*100</f>
        <v>65</v>
      </c>
    </row>
    <row r="21" spans="1:24" ht="45" customHeight="1" x14ac:dyDescent="0.2">
      <c r="A21" s="141">
        <v>3</v>
      </c>
      <c r="B21" s="460" t="s">
        <v>617</v>
      </c>
      <c r="C21" s="461"/>
      <c r="D21" s="140" t="s">
        <v>599</v>
      </c>
      <c r="E21" s="140">
        <v>10</v>
      </c>
      <c r="F21" s="168">
        <f>$F$26*E21/100</f>
        <v>410508.1</v>
      </c>
      <c r="G21" s="168">
        <f>$G$26*E21/100</f>
        <v>410508.1</v>
      </c>
      <c r="H21" s="172">
        <f t="shared" si="1"/>
        <v>350000</v>
      </c>
      <c r="I21" s="172">
        <f t="shared" si="1"/>
        <v>630000</v>
      </c>
      <c r="J21" s="141">
        <v>100000</v>
      </c>
      <c r="K21" s="165">
        <v>87000</v>
      </c>
      <c r="L21" s="141">
        <v>120000</v>
      </c>
      <c r="M21" s="164">
        <v>159000</v>
      </c>
      <c r="N21" s="141">
        <v>120000</v>
      </c>
      <c r="O21" s="164">
        <v>70000</v>
      </c>
      <c r="P21" s="355">
        <v>10000</v>
      </c>
      <c r="Q21" s="357">
        <v>314000</v>
      </c>
      <c r="R21" s="119">
        <f t="shared" si="0"/>
        <v>350000</v>
      </c>
      <c r="S21" s="119">
        <f t="shared" si="0"/>
        <v>630000</v>
      </c>
      <c r="T21" s="119">
        <f t="shared" si="2"/>
        <v>280000</v>
      </c>
      <c r="U21" s="7"/>
      <c r="V21" s="277">
        <f t="shared" si="3"/>
        <v>3140</v>
      </c>
      <c r="W21" s="5">
        <f t="shared" si="4"/>
        <v>100</v>
      </c>
      <c r="X21" s="5">
        <f t="shared" si="5"/>
        <v>3140</v>
      </c>
    </row>
    <row r="22" spans="1:24" ht="45" customHeight="1" x14ac:dyDescent="0.2">
      <c r="A22" s="141">
        <v>4</v>
      </c>
      <c r="B22" s="460" t="s">
        <v>618</v>
      </c>
      <c r="C22" s="461"/>
      <c r="D22" s="140" t="s">
        <v>619</v>
      </c>
      <c r="E22" s="140">
        <v>20</v>
      </c>
      <c r="F22" s="168">
        <f>$F$26*E22/100</f>
        <v>821016.2</v>
      </c>
      <c r="G22" s="168">
        <f>$G$26*E22/100</f>
        <v>821016.2</v>
      </c>
      <c r="H22" s="172">
        <f t="shared" si="1"/>
        <v>850</v>
      </c>
      <c r="I22" s="172">
        <f t="shared" si="1"/>
        <v>889</v>
      </c>
      <c r="J22" s="141">
        <v>250</v>
      </c>
      <c r="K22" s="165">
        <v>251</v>
      </c>
      <c r="L22" s="141">
        <v>250</v>
      </c>
      <c r="M22" s="164">
        <v>198</v>
      </c>
      <c r="N22" s="141">
        <v>200</v>
      </c>
      <c r="O22" s="164">
        <v>243</v>
      </c>
      <c r="P22" s="355">
        <v>150</v>
      </c>
      <c r="Q22" s="357">
        <v>197</v>
      </c>
      <c r="R22" s="119">
        <f t="shared" si="0"/>
        <v>850</v>
      </c>
      <c r="S22" s="119">
        <f t="shared" si="0"/>
        <v>889</v>
      </c>
      <c r="T22" s="119">
        <f t="shared" si="2"/>
        <v>39</v>
      </c>
      <c r="U22" s="7"/>
      <c r="V22" s="277">
        <f t="shared" si="3"/>
        <v>131.33333333333331</v>
      </c>
      <c r="W22" s="5">
        <f t="shared" si="4"/>
        <v>100</v>
      </c>
      <c r="X22" s="5">
        <f t="shared" si="5"/>
        <v>131.33333333333331</v>
      </c>
    </row>
    <row r="23" spans="1:24" ht="45" customHeight="1" x14ac:dyDescent="0.2">
      <c r="A23" s="141">
        <v>5</v>
      </c>
      <c r="B23" s="460" t="s">
        <v>620</v>
      </c>
      <c r="C23" s="461"/>
      <c r="D23" s="140" t="s">
        <v>274</v>
      </c>
      <c r="E23" s="140">
        <v>10</v>
      </c>
      <c r="F23" s="168">
        <f>$F$26*E23/100</f>
        <v>410508.1</v>
      </c>
      <c r="G23" s="168">
        <f>$G$26*E23/100</f>
        <v>410508.1</v>
      </c>
      <c r="H23" s="172">
        <f t="shared" si="1"/>
        <v>400</v>
      </c>
      <c r="I23" s="172">
        <f t="shared" si="1"/>
        <v>466</v>
      </c>
      <c r="J23" s="141">
        <v>80</v>
      </c>
      <c r="K23" s="165">
        <v>131</v>
      </c>
      <c r="L23" s="141">
        <v>120</v>
      </c>
      <c r="M23" s="164">
        <v>142</v>
      </c>
      <c r="N23" s="141">
        <v>120</v>
      </c>
      <c r="O23" s="164">
        <v>89</v>
      </c>
      <c r="P23" s="355">
        <v>80</v>
      </c>
      <c r="Q23" s="357">
        <v>104</v>
      </c>
      <c r="R23" s="119">
        <f t="shared" si="0"/>
        <v>400</v>
      </c>
      <c r="S23" s="119">
        <f t="shared" si="0"/>
        <v>466</v>
      </c>
      <c r="T23" s="119">
        <f t="shared" si="2"/>
        <v>66</v>
      </c>
      <c r="U23" s="7"/>
      <c r="V23" s="277">
        <f t="shared" si="3"/>
        <v>130</v>
      </c>
      <c r="W23" s="5">
        <f t="shared" si="4"/>
        <v>100</v>
      </c>
      <c r="X23" s="5">
        <f t="shared" si="5"/>
        <v>130</v>
      </c>
    </row>
    <row r="24" spans="1:24" ht="45" customHeight="1" x14ac:dyDescent="0.2">
      <c r="A24" s="141"/>
      <c r="B24" s="460"/>
      <c r="C24" s="461"/>
      <c r="D24" s="140"/>
      <c r="E24" s="140"/>
      <c r="F24" s="168"/>
      <c r="G24" s="202"/>
      <c r="H24" s="172">
        <f t="shared" si="1"/>
        <v>0</v>
      </c>
      <c r="I24" s="172">
        <f t="shared" si="1"/>
        <v>0</v>
      </c>
      <c r="J24" s="141"/>
      <c r="K24" s="165"/>
      <c r="L24" s="141"/>
      <c r="M24" s="164"/>
      <c r="N24" s="141"/>
      <c r="O24" s="164"/>
      <c r="P24" s="141"/>
      <c r="Q24" s="164"/>
      <c r="R24" s="119"/>
      <c r="S24" s="119"/>
      <c r="T24" s="119"/>
      <c r="U24" s="7"/>
      <c r="V24" s="277"/>
      <c r="W24" s="5"/>
      <c r="X24" s="5"/>
    </row>
    <row r="25" spans="1:24" ht="45" customHeight="1" x14ac:dyDescent="0.2">
      <c r="A25" s="141"/>
      <c r="B25" s="460"/>
      <c r="C25" s="461"/>
      <c r="D25" s="140"/>
      <c r="E25" s="140"/>
      <c r="F25" s="168"/>
      <c r="G25" s="202"/>
      <c r="H25" s="172">
        <f t="shared" si="1"/>
        <v>0</v>
      </c>
      <c r="I25" s="172">
        <f t="shared" si="1"/>
        <v>0</v>
      </c>
      <c r="J25" s="141"/>
      <c r="K25" s="165"/>
      <c r="L25" s="141"/>
      <c r="M25" s="164"/>
      <c r="N25" s="141"/>
      <c r="O25" s="164"/>
      <c r="P25" s="141"/>
      <c r="Q25" s="164"/>
      <c r="R25" s="119"/>
      <c r="S25" s="119"/>
      <c r="T25" s="119"/>
      <c r="U25" s="7"/>
      <c r="V25" s="277"/>
      <c r="W25" s="5"/>
      <c r="X25" s="5"/>
    </row>
    <row r="26" spans="1:24" s="1" customFormat="1" ht="36.75" customHeight="1" x14ac:dyDescent="0.2">
      <c r="A26" s="370" t="s">
        <v>24</v>
      </c>
      <c r="B26" s="371"/>
      <c r="C26" s="372"/>
      <c r="D26" s="18"/>
      <c r="E26" s="18">
        <f>SUM(E19:E25)</f>
        <v>100</v>
      </c>
      <c r="F26" s="40">
        <f>SEGUIMIENTO!D57</f>
        <v>4105081</v>
      </c>
      <c r="G26" s="40">
        <f>SEGUIMIENTO!E57</f>
        <v>4105081</v>
      </c>
      <c r="H26" s="18">
        <f t="shared" ref="H26:Q26" si="6">SUM(H19:H25)</f>
        <v>351745</v>
      </c>
      <c r="I26" s="18">
        <f t="shared" si="6"/>
        <v>631879</v>
      </c>
      <c r="J26" s="18">
        <f t="shared" si="6"/>
        <v>100475</v>
      </c>
      <c r="K26" s="18">
        <f t="shared" si="6"/>
        <v>87517</v>
      </c>
      <c r="L26" s="18">
        <f t="shared" si="6"/>
        <v>120500</v>
      </c>
      <c r="M26" s="18">
        <f t="shared" si="6"/>
        <v>159437</v>
      </c>
      <c r="N26" s="18">
        <f t="shared" si="6"/>
        <v>120440</v>
      </c>
      <c r="O26" s="18">
        <f t="shared" si="6"/>
        <v>70501</v>
      </c>
      <c r="P26" s="18">
        <f t="shared" si="6"/>
        <v>10330</v>
      </c>
      <c r="Q26" s="18">
        <f t="shared" si="6"/>
        <v>314424</v>
      </c>
      <c r="R26" s="120">
        <f t="shared" si="0"/>
        <v>351745</v>
      </c>
      <c r="S26" s="120">
        <f t="shared" si="0"/>
        <v>631879</v>
      </c>
      <c r="T26" s="120">
        <f t="shared" si="2"/>
        <v>280134</v>
      </c>
      <c r="U26" s="5"/>
      <c r="V26" s="277">
        <f t="shared" si="3"/>
        <v>3043.7947725072604</v>
      </c>
      <c r="W26" s="5">
        <f t="shared" si="4"/>
        <v>100</v>
      </c>
      <c r="X26" s="5">
        <f t="shared" si="5"/>
        <v>3043.7947725072604</v>
      </c>
    </row>
    <row r="27" spans="1:24" s="6" customFormat="1" ht="14.25" customHeight="1" x14ac:dyDescent="0.2">
      <c r="F27" s="10"/>
    </row>
    <row r="28" spans="1:24" s="6" customFormat="1" ht="14.25" customHeight="1" x14ac:dyDescent="0.2">
      <c r="B28" s="11" t="s">
        <v>25</v>
      </c>
      <c r="F28" s="10"/>
      <c r="H28" s="6" t="s">
        <v>26</v>
      </c>
    </row>
    <row r="33" spans="1:22" x14ac:dyDescent="0.2">
      <c r="A33" s="6"/>
      <c r="B33" s="6"/>
      <c r="C33" s="6"/>
      <c r="D33" s="6"/>
      <c r="E33" s="6"/>
      <c r="F33" s="6"/>
      <c r="G33" s="6"/>
      <c r="H33" s="6"/>
      <c r="I33" s="6"/>
      <c r="J33" s="6"/>
      <c r="K33" s="6"/>
      <c r="L33" s="6"/>
      <c r="M33" s="6"/>
      <c r="N33" s="6"/>
      <c r="O33" s="6"/>
      <c r="P33" s="6"/>
      <c r="Q33" s="6"/>
      <c r="R33" s="50"/>
      <c r="S33" s="50"/>
      <c r="T33" s="395"/>
      <c r="U33" s="395"/>
      <c r="V33" s="6"/>
    </row>
    <row r="34" spans="1:22" x14ac:dyDescent="0.2">
      <c r="A34" s="388" t="s">
        <v>54</v>
      </c>
      <c r="B34" s="388"/>
      <c r="C34" s="388"/>
      <c r="D34" s="6"/>
      <c r="E34" s="6"/>
      <c r="F34" s="6"/>
      <c r="G34" s="6"/>
      <c r="H34" s="387" t="s">
        <v>283</v>
      </c>
      <c r="I34" s="387"/>
      <c r="J34" s="387"/>
      <c r="K34" s="387"/>
      <c r="L34" s="387"/>
      <c r="M34" s="387"/>
      <c r="N34" s="387"/>
      <c r="O34" s="387"/>
      <c r="P34" s="387"/>
      <c r="Q34" s="387"/>
      <c r="R34" s="387"/>
      <c r="S34" s="387"/>
      <c r="T34" s="387"/>
      <c r="U34" s="387"/>
      <c r="V34" s="387"/>
    </row>
    <row r="35" spans="1:22" x14ac:dyDescent="0.2">
      <c r="A35" s="387" t="s">
        <v>53</v>
      </c>
      <c r="B35" s="387"/>
      <c r="C35" s="387"/>
      <c r="D35" s="6"/>
      <c r="E35" s="6"/>
      <c r="F35" s="6"/>
      <c r="G35" s="6"/>
      <c r="H35" s="387" t="s">
        <v>113</v>
      </c>
      <c r="I35" s="387"/>
      <c r="J35" s="387"/>
      <c r="K35" s="387"/>
      <c r="L35" s="387"/>
      <c r="M35" s="387"/>
      <c r="N35" s="387"/>
      <c r="O35" s="387"/>
      <c r="P35" s="387"/>
      <c r="Q35" s="387"/>
      <c r="R35" s="387"/>
      <c r="S35" s="387"/>
      <c r="T35" s="387"/>
      <c r="U35" s="387"/>
      <c r="V35" s="387"/>
    </row>
  </sheetData>
  <mergeCells count="34">
    <mergeCell ref="A26:C26"/>
    <mergeCell ref="T33:U33"/>
    <mergeCell ref="A34:C34"/>
    <mergeCell ref="H34:V34"/>
    <mergeCell ref="A35:C35"/>
    <mergeCell ref="H35:V35"/>
    <mergeCell ref="B25:C25"/>
    <mergeCell ref="P17:Q17"/>
    <mergeCell ref="R17:T17"/>
    <mergeCell ref="U17:U18"/>
    <mergeCell ref="V17:X17"/>
    <mergeCell ref="B18:C18"/>
    <mergeCell ref="B19:C19"/>
    <mergeCell ref="B20:C20"/>
    <mergeCell ref="B21:C21"/>
    <mergeCell ref="B22:C22"/>
    <mergeCell ref="B23:C23"/>
    <mergeCell ref="B24:C24"/>
    <mergeCell ref="A14:X14"/>
    <mergeCell ref="A15:X15"/>
    <mergeCell ref="A17:C17"/>
    <mergeCell ref="D17:D18"/>
    <mergeCell ref="E17:E18"/>
    <mergeCell ref="F17:G17"/>
    <mergeCell ref="H17:I17"/>
    <mergeCell ref="J17:K17"/>
    <mergeCell ref="L17:M17"/>
    <mergeCell ref="N17:O17"/>
    <mergeCell ref="A6:X6"/>
    <mergeCell ref="A1:X1"/>
    <mergeCell ref="A2:X2"/>
    <mergeCell ref="A3:X3"/>
    <mergeCell ref="A4:X4"/>
    <mergeCell ref="A5:X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workbookViewId="0">
      <selection activeCell="V19" sqref="V19"/>
    </sheetView>
  </sheetViews>
  <sheetFormatPr baseColWidth="10" defaultRowHeight="12.75" x14ac:dyDescent="0.2"/>
  <cols>
    <col min="1" max="1" width="10.5703125" style="159" customWidth="1"/>
    <col min="2" max="2" width="8" style="159" customWidth="1"/>
    <col min="3" max="3" width="40.7109375" style="159" customWidth="1"/>
    <col min="4" max="5" width="11.42578125" style="159"/>
    <col min="6" max="6" width="11.5703125" style="159" customWidth="1"/>
    <col min="7" max="7" width="11.42578125" style="159" bestFit="1" customWidth="1"/>
    <col min="8" max="15" width="9.28515625" style="159" hidden="1" customWidth="1"/>
    <col min="16" max="20" width="9.28515625" style="159" customWidth="1"/>
    <col min="21" max="21" width="18.7109375" style="159" customWidth="1"/>
    <col min="22" max="23" width="8.85546875" style="159" customWidth="1"/>
    <col min="24" max="24" width="10.140625" style="159" customWidth="1"/>
    <col min="25"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6" t="s">
        <v>57</v>
      </c>
      <c r="B6" s="366"/>
      <c r="C6" s="366"/>
      <c r="D6" s="366"/>
      <c r="E6" s="366"/>
      <c r="F6" s="366"/>
      <c r="G6" s="366"/>
      <c r="H6" s="366"/>
      <c r="I6" s="366"/>
      <c r="J6" s="366"/>
      <c r="K6" s="366"/>
      <c r="L6" s="366"/>
      <c r="M6" s="366"/>
      <c r="N6" s="366"/>
      <c r="O6" s="366"/>
      <c r="P6" s="366"/>
      <c r="Q6" s="366"/>
      <c r="R6" s="366"/>
      <c r="S6" s="366"/>
      <c r="T6" s="366"/>
      <c r="U6" s="366"/>
      <c r="V6" s="366"/>
      <c r="W6" s="366"/>
      <c r="X6" s="366"/>
    </row>
    <row r="7" spans="1:24" x14ac:dyDescent="0.2">
      <c r="A7" s="29"/>
      <c r="B7" s="29"/>
      <c r="C7" s="29"/>
      <c r="D7" s="29"/>
      <c r="E7" s="29"/>
      <c r="F7" s="29"/>
      <c r="G7" s="29"/>
      <c r="H7" s="29"/>
      <c r="I7" s="29"/>
      <c r="J7" s="29"/>
      <c r="K7" s="29"/>
      <c r="L7" s="29"/>
      <c r="M7" s="29"/>
      <c r="N7" s="29"/>
      <c r="O7" s="29"/>
      <c r="P7" s="29"/>
      <c r="Q7" s="29"/>
      <c r="R7" s="29"/>
      <c r="S7" s="29"/>
      <c r="T7" s="29"/>
      <c r="U7" s="29"/>
      <c r="V7" s="29"/>
      <c r="W7" s="29"/>
      <c r="X7" s="29"/>
    </row>
    <row r="8" spans="1:24" x14ac:dyDescent="0.2">
      <c r="A8" s="143" t="s">
        <v>458</v>
      </c>
      <c r="B8" s="144">
        <v>226</v>
      </c>
      <c r="C8" s="145" t="s">
        <v>569</v>
      </c>
      <c r="D8" s="154"/>
      <c r="E8" s="1"/>
      <c r="F8" s="1"/>
      <c r="G8" s="1"/>
      <c r="H8" s="1"/>
      <c r="I8" s="1"/>
      <c r="J8" s="1"/>
      <c r="K8" s="1"/>
      <c r="L8" s="1"/>
      <c r="M8" s="1"/>
      <c r="N8" s="1"/>
      <c r="O8" s="1"/>
      <c r="P8" s="1"/>
      <c r="Q8" s="1"/>
    </row>
    <row r="9" spans="1:24" x14ac:dyDescent="0.2">
      <c r="A9" s="143" t="s">
        <v>0</v>
      </c>
      <c r="B9" s="144">
        <v>7</v>
      </c>
      <c r="C9" s="145" t="s">
        <v>570</v>
      </c>
      <c r="D9" s="154"/>
      <c r="E9" s="161"/>
      <c r="F9" s="161"/>
      <c r="G9" s="161"/>
      <c r="H9" s="161"/>
      <c r="I9" s="161"/>
      <c r="J9" s="161"/>
      <c r="K9" s="161"/>
      <c r="L9" s="162"/>
      <c r="M9" s="162"/>
      <c r="N9" s="162"/>
      <c r="O9" s="162"/>
      <c r="P9" s="162"/>
      <c r="Q9" s="162"/>
    </row>
    <row r="10" spans="1:24" x14ac:dyDescent="0.2">
      <c r="A10" s="143" t="s">
        <v>461</v>
      </c>
      <c r="B10" s="144">
        <v>7</v>
      </c>
      <c r="C10" s="145" t="s">
        <v>621</v>
      </c>
      <c r="D10" s="154"/>
      <c r="E10" s="161"/>
      <c r="F10" s="161"/>
      <c r="G10" s="161"/>
      <c r="H10" s="161"/>
      <c r="I10" s="161"/>
      <c r="J10" s="161"/>
      <c r="K10" s="161"/>
      <c r="L10" s="162"/>
      <c r="M10" s="162"/>
      <c r="N10" s="162"/>
      <c r="O10" s="162"/>
      <c r="P10" s="162"/>
      <c r="Q10" s="162"/>
    </row>
    <row r="11" spans="1:24" x14ac:dyDescent="0.2">
      <c r="A11" s="143" t="s">
        <v>6</v>
      </c>
      <c r="B11" s="147">
        <v>19</v>
      </c>
      <c r="C11" s="145" t="s">
        <v>579</v>
      </c>
      <c r="D11" s="154"/>
      <c r="E11" s="161"/>
      <c r="F11" s="161"/>
      <c r="G11" s="161"/>
      <c r="H11" s="161"/>
      <c r="I11" s="161"/>
      <c r="J11" s="161"/>
      <c r="K11" s="161"/>
      <c r="L11" s="162"/>
      <c r="M11" s="162"/>
      <c r="N11" s="162"/>
      <c r="O11" s="162"/>
      <c r="P11" s="162"/>
      <c r="Q11" s="162"/>
    </row>
    <row r="12" spans="1:24" x14ac:dyDescent="0.2">
      <c r="A12" s="143" t="s">
        <v>447</v>
      </c>
      <c r="B12" s="144">
        <v>12</v>
      </c>
      <c r="C12" s="145" t="s">
        <v>622</v>
      </c>
      <c r="D12" s="154"/>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row>
    <row r="14" spans="1:24" x14ac:dyDescent="0.2">
      <c r="A14" s="471" t="s">
        <v>3</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25.5" customHeight="1" x14ac:dyDescent="0.2">
      <c r="A15" s="472" t="s">
        <v>623</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x14ac:dyDescent="0.2">
      <c r="A16" s="162"/>
      <c r="B16" s="162"/>
      <c r="C16" s="162"/>
      <c r="D16" s="162"/>
      <c r="E16" s="162"/>
      <c r="F16" s="162"/>
      <c r="G16" s="162"/>
      <c r="H16" s="162"/>
      <c r="I16" s="162"/>
      <c r="J16" s="162"/>
      <c r="K16" s="162"/>
      <c r="L16" s="162"/>
      <c r="M16" s="162"/>
      <c r="N16" s="162"/>
      <c r="O16" s="162"/>
      <c r="P16" s="162"/>
      <c r="Q16" s="162"/>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39.75" customHeight="1" x14ac:dyDescent="0.2">
      <c r="A19" s="141">
        <v>1</v>
      </c>
      <c r="B19" s="460" t="s">
        <v>624</v>
      </c>
      <c r="C19" s="461"/>
      <c r="D19" s="140" t="s">
        <v>595</v>
      </c>
      <c r="E19" s="140">
        <v>20</v>
      </c>
      <c r="F19" s="168">
        <f>$F$25*E19/100</f>
        <v>2457562</v>
      </c>
      <c r="G19" s="168">
        <f>$G$25*E19/100</f>
        <v>2457562</v>
      </c>
      <c r="H19" s="172">
        <f>J19+L19+N19+P19</f>
        <v>370000</v>
      </c>
      <c r="I19" s="164">
        <f>K19+M19+O19+Q19</f>
        <v>182660</v>
      </c>
      <c r="J19" s="141">
        <v>90000</v>
      </c>
      <c r="K19" s="165">
        <v>47410</v>
      </c>
      <c r="L19" s="141">
        <v>100000</v>
      </c>
      <c r="M19" s="164">
        <v>40250</v>
      </c>
      <c r="N19" s="141">
        <v>90000</v>
      </c>
      <c r="O19" s="164">
        <v>52400</v>
      </c>
      <c r="P19" s="355">
        <v>90000</v>
      </c>
      <c r="Q19" s="357">
        <v>42600</v>
      </c>
      <c r="R19" s="119">
        <f t="shared" ref="R19:S25" si="0">J19+L19+N19+P19</f>
        <v>370000</v>
      </c>
      <c r="S19" s="119">
        <f t="shared" si="0"/>
        <v>182660</v>
      </c>
      <c r="T19" s="119">
        <f>S19-R19</f>
        <v>-187340</v>
      </c>
      <c r="U19" s="358" t="s">
        <v>1165</v>
      </c>
      <c r="V19" s="5">
        <f>Q19/P19*100</f>
        <v>47.333333333333336</v>
      </c>
      <c r="W19" s="5">
        <f>G19/F19*100</f>
        <v>100</v>
      </c>
      <c r="X19" s="5">
        <f>V19/W19*100</f>
        <v>47.333333333333336</v>
      </c>
    </row>
    <row r="20" spans="1:24" ht="39.75" customHeight="1" x14ac:dyDescent="0.2">
      <c r="A20" s="141">
        <v>2</v>
      </c>
      <c r="B20" s="460" t="s">
        <v>625</v>
      </c>
      <c r="C20" s="461"/>
      <c r="D20" s="140" t="s">
        <v>595</v>
      </c>
      <c r="E20" s="140">
        <v>20</v>
      </c>
      <c r="F20" s="168">
        <f>$F$25*E20/100</f>
        <v>2457562</v>
      </c>
      <c r="G20" s="168">
        <f>$G$25*E20/100</f>
        <v>2457562</v>
      </c>
      <c r="H20" s="172">
        <f t="shared" ref="H20:I24" si="1">J20+L20+N20+P20</f>
        <v>280000</v>
      </c>
      <c r="I20" s="164">
        <f t="shared" si="1"/>
        <v>510990</v>
      </c>
      <c r="J20" s="141">
        <v>60000</v>
      </c>
      <c r="K20" s="165">
        <v>35300</v>
      </c>
      <c r="L20" s="141">
        <v>80000</v>
      </c>
      <c r="M20" s="164">
        <v>27040</v>
      </c>
      <c r="N20" s="141">
        <v>80000</v>
      </c>
      <c r="O20" s="164">
        <v>31900</v>
      </c>
      <c r="P20" s="355">
        <v>60000</v>
      </c>
      <c r="Q20" s="357">
        <v>416750</v>
      </c>
      <c r="R20" s="119">
        <f t="shared" si="0"/>
        <v>280000</v>
      </c>
      <c r="S20" s="119">
        <f t="shared" si="0"/>
        <v>510990</v>
      </c>
      <c r="T20" s="119">
        <f t="shared" ref="T20:T25" si="2">S20-R20</f>
        <v>230990</v>
      </c>
      <c r="U20" s="358"/>
      <c r="V20" s="277">
        <f t="shared" ref="V20:V25" si="3">Q20/P20*100</f>
        <v>694.58333333333337</v>
      </c>
      <c r="W20" s="5">
        <f t="shared" ref="W20:W25" si="4">G20/F20*100</f>
        <v>100</v>
      </c>
      <c r="X20" s="5">
        <f t="shared" ref="X20:X25" si="5">V20/W20*100</f>
        <v>694.58333333333337</v>
      </c>
    </row>
    <row r="21" spans="1:24" ht="39.75" customHeight="1" x14ac:dyDescent="0.2">
      <c r="A21" s="141">
        <v>3</v>
      </c>
      <c r="B21" s="460" t="s">
        <v>626</v>
      </c>
      <c r="C21" s="461"/>
      <c r="D21" s="140" t="s">
        <v>595</v>
      </c>
      <c r="E21" s="140">
        <v>20</v>
      </c>
      <c r="F21" s="168">
        <f>$F$25*E21/100</f>
        <v>2457562</v>
      </c>
      <c r="G21" s="168">
        <f>$G$25*E21/100</f>
        <v>2457562</v>
      </c>
      <c r="H21" s="172">
        <f t="shared" si="1"/>
        <v>120000</v>
      </c>
      <c r="I21" s="164">
        <f t="shared" si="1"/>
        <v>87426</v>
      </c>
      <c r="J21" s="141">
        <v>30000</v>
      </c>
      <c r="K21" s="165">
        <v>29780</v>
      </c>
      <c r="L21" s="141">
        <v>30000</v>
      </c>
      <c r="M21" s="164">
        <v>27370</v>
      </c>
      <c r="N21" s="141">
        <v>30000</v>
      </c>
      <c r="O21" s="164">
        <v>11446</v>
      </c>
      <c r="P21" s="355">
        <v>30000</v>
      </c>
      <c r="Q21" s="357">
        <v>18830</v>
      </c>
      <c r="R21" s="119">
        <f t="shared" si="0"/>
        <v>120000</v>
      </c>
      <c r="S21" s="119">
        <f t="shared" si="0"/>
        <v>87426</v>
      </c>
      <c r="T21" s="119">
        <f t="shared" si="2"/>
        <v>-32574</v>
      </c>
      <c r="U21" s="358" t="s">
        <v>1165</v>
      </c>
      <c r="V21" s="277">
        <f t="shared" si="3"/>
        <v>62.766666666666673</v>
      </c>
      <c r="W21" s="5">
        <f t="shared" si="4"/>
        <v>100</v>
      </c>
      <c r="X21" s="5">
        <f t="shared" si="5"/>
        <v>62.766666666666673</v>
      </c>
    </row>
    <row r="22" spans="1:24" ht="39.75" customHeight="1" x14ac:dyDescent="0.2">
      <c r="A22" s="141">
        <v>4</v>
      </c>
      <c r="B22" s="460" t="s">
        <v>627</v>
      </c>
      <c r="C22" s="461"/>
      <c r="D22" s="140" t="s">
        <v>595</v>
      </c>
      <c r="E22" s="140">
        <v>20</v>
      </c>
      <c r="F22" s="168">
        <f>$F$25*E22/100</f>
        <v>2457562</v>
      </c>
      <c r="G22" s="168">
        <f>$G$25*E22/100</f>
        <v>2457562</v>
      </c>
      <c r="H22" s="172">
        <f t="shared" si="1"/>
        <v>32000</v>
      </c>
      <c r="I22" s="164">
        <f t="shared" si="1"/>
        <v>149279</v>
      </c>
      <c r="J22" s="141">
        <v>8000</v>
      </c>
      <c r="K22" s="165">
        <v>37800</v>
      </c>
      <c r="L22" s="141">
        <v>8000</v>
      </c>
      <c r="M22" s="164">
        <v>28470</v>
      </c>
      <c r="N22" s="141">
        <v>10000</v>
      </c>
      <c r="O22" s="164">
        <v>45570</v>
      </c>
      <c r="P22" s="355">
        <v>6000</v>
      </c>
      <c r="Q22" s="357">
        <v>37439</v>
      </c>
      <c r="R22" s="119">
        <f t="shared" si="0"/>
        <v>32000</v>
      </c>
      <c r="S22" s="119">
        <f t="shared" si="0"/>
        <v>149279</v>
      </c>
      <c r="T22" s="119">
        <f t="shared" si="2"/>
        <v>117279</v>
      </c>
      <c r="U22" s="358"/>
      <c r="V22" s="277">
        <f t="shared" si="3"/>
        <v>623.98333333333335</v>
      </c>
      <c r="W22" s="5">
        <f t="shared" si="4"/>
        <v>100</v>
      </c>
      <c r="X22" s="5">
        <f t="shared" si="5"/>
        <v>623.98333333333335</v>
      </c>
    </row>
    <row r="23" spans="1:24" ht="39.75" customHeight="1" x14ac:dyDescent="0.2">
      <c r="A23" s="141">
        <v>5</v>
      </c>
      <c r="B23" s="460" t="s">
        <v>628</v>
      </c>
      <c r="C23" s="461"/>
      <c r="D23" s="140" t="s">
        <v>274</v>
      </c>
      <c r="E23" s="140">
        <v>20</v>
      </c>
      <c r="F23" s="168">
        <f>$F$25*E23/100</f>
        <v>2457562</v>
      </c>
      <c r="G23" s="168">
        <f>$G$25*E23/100</f>
        <v>2457562</v>
      </c>
      <c r="H23" s="172">
        <f t="shared" si="1"/>
        <v>3035</v>
      </c>
      <c r="I23" s="164">
        <f t="shared" si="1"/>
        <v>4646</v>
      </c>
      <c r="J23" s="141">
        <v>795</v>
      </c>
      <c r="K23" s="165">
        <v>913</v>
      </c>
      <c r="L23" s="141">
        <v>795</v>
      </c>
      <c r="M23" s="164">
        <v>1010</v>
      </c>
      <c r="N23" s="141">
        <v>795</v>
      </c>
      <c r="O23" s="164">
        <v>1209</v>
      </c>
      <c r="P23" s="355">
        <v>650</v>
      </c>
      <c r="Q23" s="357">
        <v>1514</v>
      </c>
      <c r="R23" s="119">
        <f t="shared" si="0"/>
        <v>3035</v>
      </c>
      <c r="S23" s="119">
        <f t="shared" si="0"/>
        <v>4646</v>
      </c>
      <c r="T23" s="119">
        <f t="shared" si="2"/>
        <v>1611</v>
      </c>
      <c r="U23" s="358"/>
      <c r="V23" s="277">
        <f t="shared" si="3"/>
        <v>232.92307692307693</v>
      </c>
      <c r="W23" s="5">
        <f t="shared" si="4"/>
        <v>100</v>
      </c>
      <c r="X23" s="5">
        <f t="shared" si="5"/>
        <v>232.92307692307693</v>
      </c>
    </row>
    <row r="24" spans="1:24" ht="39.75" customHeight="1" x14ac:dyDescent="0.2">
      <c r="A24" s="141"/>
      <c r="B24" s="460"/>
      <c r="C24" s="461"/>
      <c r="D24" s="140"/>
      <c r="E24" s="140"/>
      <c r="F24" s="168"/>
      <c r="G24" s="202"/>
      <c r="H24" s="172">
        <f t="shared" si="1"/>
        <v>0</v>
      </c>
      <c r="I24" s="164">
        <f t="shared" si="1"/>
        <v>0</v>
      </c>
      <c r="J24" s="141"/>
      <c r="K24" s="165"/>
      <c r="L24" s="141"/>
      <c r="M24" s="164"/>
      <c r="N24" s="141"/>
      <c r="O24" s="164"/>
      <c r="P24" s="141"/>
      <c r="Q24" s="164"/>
      <c r="R24" s="119"/>
      <c r="S24" s="119"/>
      <c r="T24" s="119"/>
      <c r="U24" s="7"/>
      <c r="V24" s="277"/>
      <c r="W24" s="5"/>
      <c r="X24" s="5"/>
    </row>
    <row r="25" spans="1:24" s="1" customFormat="1" ht="36.75" customHeight="1" x14ac:dyDescent="0.2">
      <c r="A25" s="370" t="s">
        <v>24</v>
      </c>
      <c r="B25" s="371"/>
      <c r="C25" s="372"/>
      <c r="D25" s="18"/>
      <c r="E25" s="18">
        <f>SUM(E19:E24)</f>
        <v>100</v>
      </c>
      <c r="F25" s="40">
        <f>SEGUIMIENTO!D58</f>
        <v>12287810</v>
      </c>
      <c r="G25" s="40">
        <f>SEGUIMIENTO!E58</f>
        <v>12287810</v>
      </c>
      <c r="H25" s="18">
        <f t="shared" ref="H25:Q25" si="6">SUM(H19:H24)</f>
        <v>805035</v>
      </c>
      <c r="I25" s="18">
        <f t="shared" si="6"/>
        <v>935001</v>
      </c>
      <c r="J25" s="18">
        <f t="shared" si="6"/>
        <v>188795</v>
      </c>
      <c r="K25" s="18">
        <f t="shared" si="6"/>
        <v>151203</v>
      </c>
      <c r="L25" s="18">
        <f t="shared" si="6"/>
        <v>218795</v>
      </c>
      <c r="M25" s="18">
        <f t="shared" si="6"/>
        <v>124140</v>
      </c>
      <c r="N25" s="18">
        <f t="shared" si="6"/>
        <v>210795</v>
      </c>
      <c r="O25" s="18">
        <f t="shared" si="6"/>
        <v>142525</v>
      </c>
      <c r="P25" s="18">
        <f t="shared" si="6"/>
        <v>186650</v>
      </c>
      <c r="Q25" s="18">
        <f t="shared" si="6"/>
        <v>517133</v>
      </c>
      <c r="R25" s="120">
        <f t="shared" si="0"/>
        <v>805035</v>
      </c>
      <c r="S25" s="120">
        <f t="shared" si="0"/>
        <v>935001</v>
      </c>
      <c r="T25" s="120">
        <f t="shared" si="2"/>
        <v>129966</v>
      </c>
      <c r="U25" s="120"/>
      <c r="V25" s="277">
        <f t="shared" si="3"/>
        <v>277.06027323868204</v>
      </c>
      <c r="W25" s="5">
        <f t="shared" si="4"/>
        <v>100</v>
      </c>
      <c r="X25" s="5">
        <f t="shared" si="5"/>
        <v>277.06027323868204</v>
      </c>
    </row>
    <row r="26" spans="1:24" s="6" customFormat="1" ht="14.25" customHeight="1" x14ac:dyDescent="0.2">
      <c r="F26" s="10"/>
    </row>
    <row r="27" spans="1:24" s="6" customFormat="1" ht="14.25" customHeight="1" x14ac:dyDescent="0.2">
      <c r="B27" s="11" t="s">
        <v>25</v>
      </c>
      <c r="F27" s="10"/>
      <c r="H27" s="6" t="s">
        <v>26</v>
      </c>
    </row>
    <row r="32" spans="1:24" x14ac:dyDescent="0.2">
      <c r="A32" s="6"/>
      <c r="B32" s="6"/>
      <c r="C32" s="6"/>
      <c r="D32" s="6"/>
      <c r="E32" s="6"/>
      <c r="F32" s="6"/>
      <c r="G32" s="6"/>
      <c r="H32" s="6"/>
      <c r="I32" s="6"/>
      <c r="J32" s="6"/>
      <c r="K32" s="6"/>
      <c r="L32" s="6"/>
      <c r="M32" s="6"/>
      <c r="N32" s="6"/>
      <c r="O32" s="6"/>
      <c r="P32" s="6"/>
      <c r="Q32" s="6"/>
      <c r="R32" s="50"/>
      <c r="S32" s="50"/>
      <c r="T32" s="395"/>
      <c r="U32" s="395"/>
      <c r="V32" s="6"/>
    </row>
    <row r="33" spans="1:22" x14ac:dyDescent="0.2">
      <c r="A33" s="388" t="s">
        <v>54</v>
      </c>
      <c r="B33" s="388"/>
      <c r="C33" s="388"/>
      <c r="D33" s="6"/>
      <c r="E33" s="6"/>
      <c r="F33" s="6"/>
      <c r="G33" s="6"/>
      <c r="H33" s="387" t="s">
        <v>283</v>
      </c>
      <c r="I33" s="387"/>
      <c r="J33" s="387"/>
      <c r="K33" s="387"/>
      <c r="L33" s="387"/>
      <c r="M33" s="387"/>
      <c r="N33" s="387"/>
      <c r="O33" s="387"/>
      <c r="P33" s="387"/>
      <c r="Q33" s="387"/>
      <c r="R33" s="387"/>
      <c r="S33" s="387"/>
      <c r="T33" s="387"/>
      <c r="U33" s="387"/>
      <c r="V33" s="387"/>
    </row>
    <row r="34" spans="1:22" x14ac:dyDescent="0.2">
      <c r="A34" s="387" t="s">
        <v>53</v>
      </c>
      <c r="B34" s="387"/>
      <c r="C34" s="387"/>
      <c r="D34" s="6"/>
      <c r="E34" s="6"/>
      <c r="F34" s="6"/>
      <c r="G34" s="6"/>
      <c r="H34" s="387" t="s">
        <v>113</v>
      </c>
      <c r="I34" s="387"/>
      <c r="J34" s="387"/>
      <c r="K34" s="387"/>
      <c r="L34" s="387"/>
      <c r="M34" s="387"/>
      <c r="N34" s="387"/>
      <c r="O34" s="387"/>
      <c r="P34" s="387"/>
      <c r="Q34" s="387"/>
      <c r="R34" s="387"/>
      <c r="S34" s="387"/>
      <c r="T34" s="387"/>
      <c r="U34" s="387"/>
      <c r="V34" s="387"/>
    </row>
  </sheetData>
  <mergeCells count="33">
    <mergeCell ref="T32:U32"/>
    <mergeCell ref="A33:C33"/>
    <mergeCell ref="H33:V33"/>
    <mergeCell ref="A34:C34"/>
    <mergeCell ref="H34:V34"/>
    <mergeCell ref="A25:C25"/>
    <mergeCell ref="P17:Q17"/>
    <mergeCell ref="R17:T17"/>
    <mergeCell ref="U17:U18"/>
    <mergeCell ref="V17:X17"/>
    <mergeCell ref="B18:C18"/>
    <mergeCell ref="B19:C19"/>
    <mergeCell ref="B20:C20"/>
    <mergeCell ref="B21:C21"/>
    <mergeCell ref="B22:C22"/>
    <mergeCell ref="B23:C23"/>
    <mergeCell ref="B24:C24"/>
    <mergeCell ref="A14:X14"/>
    <mergeCell ref="A15:X15"/>
    <mergeCell ref="A17:C17"/>
    <mergeCell ref="D17:D18"/>
    <mergeCell ref="E17:E18"/>
    <mergeCell ref="F17:G17"/>
    <mergeCell ref="H17:I17"/>
    <mergeCell ref="J17:K17"/>
    <mergeCell ref="L17:M17"/>
    <mergeCell ref="N17:O17"/>
    <mergeCell ref="A6:X6"/>
    <mergeCell ref="A1:X1"/>
    <mergeCell ref="A2:X2"/>
    <mergeCell ref="A3:X3"/>
    <mergeCell ref="A4:X4"/>
    <mergeCell ref="A5:X5"/>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workbookViewId="0">
      <selection activeCell="V26" sqref="V26"/>
    </sheetView>
  </sheetViews>
  <sheetFormatPr baseColWidth="10" defaultRowHeight="12.75" x14ac:dyDescent="0.2"/>
  <cols>
    <col min="1" max="1" width="11.42578125" style="159" customWidth="1"/>
    <col min="2" max="2" width="6.85546875" style="159" customWidth="1"/>
    <col min="3" max="3" width="39.140625" style="159" customWidth="1"/>
    <col min="4" max="5" width="11.42578125" style="159"/>
    <col min="6" max="6" width="13.28515625" style="159" customWidth="1"/>
    <col min="7" max="7" width="11.85546875" style="159" customWidth="1"/>
    <col min="8" max="15" width="9.28515625" style="159" hidden="1" customWidth="1"/>
    <col min="16" max="20" width="9.28515625" style="159" customWidth="1"/>
    <col min="21" max="21" width="20.85546875" style="159" customWidth="1"/>
    <col min="22" max="24" width="8.85546875" style="159" customWidth="1"/>
    <col min="25"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226</v>
      </c>
      <c r="C8" s="145" t="s">
        <v>569</v>
      </c>
      <c r="D8" s="154"/>
      <c r="E8" s="1"/>
      <c r="F8" s="1"/>
      <c r="G8" s="1"/>
      <c r="H8" s="1"/>
      <c r="I8" s="1"/>
      <c r="J8" s="1"/>
      <c r="K8" s="1"/>
      <c r="L8" s="1"/>
      <c r="M8" s="1"/>
      <c r="N8" s="1"/>
      <c r="O8" s="1"/>
      <c r="P8" s="1"/>
      <c r="Q8" s="1"/>
    </row>
    <row r="9" spans="1:24" x14ac:dyDescent="0.2">
      <c r="A9" s="143" t="s">
        <v>0</v>
      </c>
      <c r="B9" s="144">
        <v>7</v>
      </c>
      <c r="C9" s="145" t="s">
        <v>570</v>
      </c>
      <c r="D9" s="154"/>
      <c r="E9" s="161"/>
      <c r="F9" s="161"/>
      <c r="G9" s="161"/>
      <c r="H9" s="161"/>
      <c r="I9" s="161"/>
      <c r="J9" s="161"/>
      <c r="K9" s="161"/>
      <c r="L9" s="162"/>
      <c r="M9" s="162"/>
      <c r="N9" s="162"/>
      <c r="O9" s="162"/>
      <c r="P9" s="162"/>
      <c r="Q9" s="162"/>
    </row>
    <row r="10" spans="1:24" x14ac:dyDescent="0.2">
      <c r="A10" s="143" t="s">
        <v>461</v>
      </c>
      <c r="B10" s="144">
        <v>8</v>
      </c>
      <c r="C10" s="145" t="s">
        <v>629</v>
      </c>
      <c r="D10" s="154"/>
      <c r="E10" s="161"/>
      <c r="F10" s="161"/>
      <c r="G10" s="161"/>
      <c r="H10" s="161"/>
      <c r="I10" s="161"/>
      <c r="J10" s="161"/>
      <c r="K10" s="161"/>
      <c r="L10" s="162"/>
      <c r="M10" s="162"/>
      <c r="N10" s="162"/>
      <c r="O10" s="162"/>
      <c r="P10" s="162"/>
      <c r="Q10" s="162"/>
    </row>
    <row r="11" spans="1:24" x14ac:dyDescent="0.2">
      <c r="A11" s="143" t="s">
        <v>6</v>
      </c>
      <c r="B11" s="147">
        <v>19</v>
      </c>
      <c r="C11" s="145" t="s">
        <v>579</v>
      </c>
      <c r="D11" s="154"/>
      <c r="E11" s="161"/>
      <c r="F11" s="161"/>
      <c r="G11" s="161"/>
      <c r="H11" s="161"/>
      <c r="I11" s="161"/>
      <c r="J11" s="161"/>
      <c r="K11" s="161"/>
      <c r="L11" s="162"/>
      <c r="M11" s="162"/>
      <c r="N11" s="162"/>
      <c r="O11" s="162"/>
      <c r="P11" s="162"/>
      <c r="Q11" s="162"/>
    </row>
    <row r="12" spans="1:24" x14ac:dyDescent="0.2">
      <c r="A12" s="143" t="s">
        <v>447</v>
      </c>
      <c r="B12" s="144">
        <v>7</v>
      </c>
      <c r="C12" s="145" t="s">
        <v>630</v>
      </c>
      <c r="D12" s="154"/>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row>
    <row r="14" spans="1:24" x14ac:dyDescent="0.2">
      <c r="A14" s="471" t="s">
        <v>3</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26.25" customHeight="1" x14ac:dyDescent="0.2">
      <c r="A15" s="472" t="s">
        <v>631</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x14ac:dyDescent="0.2">
      <c r="A16" s="162"/>
      <c r="B16" s="162"/>
      <c r="C16" s="162"/>
      <c r="D16" s="162"/>
      <c r="E16" s="162"/>
      <c r="F16" s="162"/>
      <c r="G16" s="162"/>
      <c r="H16" s="162"/>
      <c r="I16" s="162"/>
      <c r="J16" s="162"/>
      <c r="K16" s="162"/>
      <c r="L16" s="162"/>
      <c r="M16" s="162"/>
      <c r="N16" s="162"/>
      <c r="O16" s="162"/>
      <c r="P16" s="162"/>
      <c r="Q16" s="162"/>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3.5" customHeight="1" x14ac:dyDescent="0.2">
      <c r="A19" s="141">
        <v>1</v>
      </c>
      <c r="B19" s="460" t="s">
        <v>632</v>
      </c>
      <c r="C19" s="461"/>
      <c r="D19" s="140" t="s">
        <v>274</v>
      </c>
      <c r="E19" s="140">
        <v>20</v>
      </c>
      <c r="F19" s="168">
        <f>$F$27*E19/100</f>
        <v>1608418.4</v>
      </c>
      <c r="G19" s="168">
        <f>$G$27*E19/100</f>
        <v>1608418.4</v>
      </c>
      <c r="H19" s="172">
        <f>J19+L19+N19+P19</f>
        <v>3000</v>
      </c>
      <c r="I19" s="172">
        <f>K19+M19+O19+Q19</f>
        <v>3095</v>
      </c>
      <c r="J19" s="141">
        <v>800</v>
      </c>
      <c r="K19" s="165">
        <v>758</v>
      </c>
      <c r="L19" s="141">
        <v>800</v>
      </c>
      <c r="M19" s="164">
        <v>812</v>
      </c>
      <c r="N19" s="141">
        <v>700</v>
      </c>
      <c r="O19" s="164">
        <v>809</v>
      </c>
      <c r="P19" s="355">
        <v>700</v>
      </c>
      <c r="Q19" s="357">
        <v>716</v>
      </c>
      <c r="R19" s="119">
        <f t="shared" ref="R19:S27" si="0">J19+L19+N19+P19</f>
        <v>3000</v>
      </c>
      <c r="S19" s="119">
        <f t="shared" si="0"/>
        <v>3095</v>
      </c>
      <c r="T19" s="119">
        <f>S19-R19</f>
        <v>95</v>
      </c>
      <c r="U19" s="346"/>
      <c r="V19" s="5">
        <f>Q19/P19*100</f>
        <v>102.28571428571429</v>
      </c>
      <c r="W19" s="5">
        <f>G19/F19*100</f>
        <v>100</v>
      </c>
      <c r="X19" s="5">
        <f>V19/W19*100</f>
        <v>102.28571428571429</v>
      </c>
    </row>
    <row r="20" spans="1:24" ht="43.5" customHeight="1" x14ac:dyDescent="0.2">
      <c r="A20" s="141">
        <v>2</v>
      </c>
      <c r="B20" s="460" t="s">
        <v>633</v>
      </c>
      <c r="C20" s="461"/>
      <c r="D20" s="140" t="s">
        <v>274</v>
      </c>
      <c r="E20" s="140">
        <v>30</v>
      </c>
      <c r="F20" s="168">
        <f t="shared" ref="F20:F25" si="1">$F$27*E20/100</f>
        <v>2412627.6</v>
      </c>
      <c r="G20" s="168">
        <f t="shared" ref="G20:G25" si="2">$G$27*E20/100</f>
        <v>2412627.6</v>
      </c>
      <c r="H20" s="172">
        <f t="shared" ref="H20:I26" si="3">J20+L20+N20+P20</f>
        <v>860</v>
      </c>
      <c r="I20" s="172">
        <f t="shared" si="3"/>
        <v>652</v>
      </c>
      <c r="J20" s="141">
        <v>230</v>
      </c>
      <c r="K20" s="165">
        <v>80</v>
      </c>
      <c r="L20" s="141">
        <v>230</v>
      </c>
      <c r="M20" s="164">
        <v>349</v>
      </c>
      <c r="N20" s="141">
        <v>200</v>
      </c>
      <c r="O20" s="164">
        <v>90</v>
      </c>
      <c r="P20" s="355">
        <v>200</v>
      </c>
      <c r="Q20" s="357">
        <v>133</v>
      </c>
      <c r="R20" s="119">
        <f t="shared" si="0"/>
        <v>860</v>
      </c>
      <c r="S20" s="119">
        <f t="shared" si="0"/>
        <v>652</v>
      </c>
      <c r="T20" s="119">
        <f t="shared" ref="T20:T27" si="4">S20-R20</f>
        <v>-208</v>
      </c>
      <c r="U20" s="346"/>
      <c r="V20" s="277">
        <f t="shared" ref="V20:V27" si="5">Q20/P20*100</f>
        <v>66.5</v>
      </c>
      <c r="W20" s="5">
        <f t="shared" ref="W20:W27" si="6">G20/F20*100</f>
        <v>100</v>
      </c>
      <c r="X20" s="5">
        <f t="shared" ref="X20:X27" si="7">V20/W20*100</f>
        <v>66.5</v>
      </c>
    </row>
    <row r="21" spans="1:24" ht="43.5" customHeight="1" x14ac:dyDescent="0.2">
      <c r="A21" s="141">
        <v>3</v>
      </c>
      <c r="B21" s="460" t="s">
        <v>634</v>
      </c>
      <c r="C21" s="461"/>
      <c r="D21" s="140" t="s">
        <v>635</v>
      </c>
      <c r="E21" s="140">
        <v>10</v>
      </c>
      <c r="F21" s="168">
        <f t="shared" si="1"/>
        <v>804209.2</v>
      </c>
      <c r="G21" s="168">
        <f t="shared" si="2"/>
        <v>804209.2</v>
      </c>
      <c r="H21" s="172">
        <f t="shared" si="3"/>
        <v>340</v>
      </c>
      <c r="I21" s="172">
        <f t="shared" si="3"/>
        <v>0</v>
      </c>
      <c r="J21" s="141">
        <v>70</v>
      </c>
      <c r="K21" s="165">
        <v>0</v>
      </c>
      <c r="L21" s="141">
        <v>100</v>
      </c>
      <c r="M21" s="164">
        <v>0</v>
      </c>
      <c r="N21" s="141">
        <v>100</v>
      </c>
      <c r="O21" s="164">
        <v>0</v>
      </c>
      <c r="P21" s="355">
        <v>70</v>
      </c>
      <c r="Q21" s="357">
        <v>0</v>
      </c>
      <c r="R21" s="119">
        <f t="shared" si="0"/>
        <v>340</v>
      </c>
      <c r="S21" s="119">
        <f t="shared" si="0"/>
        <v>0</v>
      </c>
      <c r="T21" s="119">
        <f t="shared" si="4"/>
        <v>-340</v>
      </c>
      <c r="U21" s="346" t="s">
        <v>1169</v>
      </c>
      <c r="V21" s="277">
        <f t="shared" si="5"/>
        <v>0</v>
      </c>
      <c r="W21" s="5">
        <f t="shared" si="6"/>
        <v>100</v>
      </c>
      <c r="X21" s="5">
        <f t="shared" si="7"/>
        <v>0</v>
      </c>
    </row>
    <row r="22" spans="1:24" ht="43.5" customHeight="1" x14ac:dyDescent="0.2">
      <c r="A22" s="141">
        <v>4</v>
      </c>
      <c r="B22" s="460" t="s">
        <v>636</v>
      </c>
      <c r="C22" s="461"/>
      <c r="D22" s="140" t="s">
        <v>586</v>
      </c>
      <c r="E22" s="140">
        <v>10</v>
      </c>
      <c r="F22" s="168">
        <f t="shared" si="1"/>
        <v>804209.2</v>
      </c>
      <c r="G22" s="168">
        <f t="shared" si="2"/>
        <v>804209.2</v>
      </c>
      <c r="H22" s="172">
        <f t="shared" si="3"/>
        <v>500</v>
      </c>
      <c r="I22" s="172">
        <f t="shared" si="3"/>
        <v>15</v>
      </c>
      <c r="J22" s="141">
        <v>150</v>
      </c>
      <c r="K22" s="165">
        <v>15</v>
      </c>
      <c r="L22" s="141">
        <v>150</v>
      </c>
      <c r="M22" s="164">
        <v>0</v>
      </c>
      <c r="N22" s="141">
        <v>100</v>
      </c>
      <c r="O22" s="164">
        <v>0</v>
      </c>
      <c r="P22" s="355">
        <v>100</v>
      </c>
      <c r="Q22" s="357">
        <v>0</v>
      </c>
      <c r="R22" s="119">
        <f t="shared" si="0"/>
        <v>500</v>
      </c>
      <c r="S22" s="119">
        <f t="shared" si="0"/>
        <v>15</v>
      </c>
      <c r="T22" s="119">
        <f t="shared" si="4"/>
        <v>-485</v>
      </c>
      <c r="U22" s="346" t="s">
        <v>1169</v>
      </c>
      <c r="V22" s="277">
        <f t="shared" si="5"/>
        <v>0</v>
      </c>
      <c r="W22" s="5">
        <f t="shared" si="6"/>
        <v>100</v>
      </c>
      <c r="X22" s="5">
        <f t="shared" si="7"/>
        <v>0</v>
      </c>
    </row>
    <row r="23" spans="1:24" ht="43.5" customHeight="1" x14ac:dyDescent="0.2">
      <c r="A23" s="141">
        <v>5</v>
      </c>
      <c r="B23" s="460" t="s">
        <v>637</v>
      </c>
      <c r="C23" s="461"/>
      <c r="D23" s="140" t="s">
        <v>274</v>
      </c>
      <c r="E23" s="140">
        <v>20</v>
      </c>
      <c r="F23" s="168">
        <f t="shared" si="1"/>
        <v>1608418.4</v>
      </c>
      <c r="G23" s="168">
        <f t="shared" si="2"/>
        <v>1608418.4</v>
      </c>
      <c r="H23" s="172">
        <f t="shared" si="3"/>
        <v>270</v>
      </c>
      <c r="I23" s="172">
        <f t="shared" si="3"/>
        <v>1294</v>
      </c>
      <c r="J23" s="141">
        <v>70</v>
      </c>
      <c r="K23" s="165">
        <v>86</v>
      </c>
      <c r="L23" s="141">
        <v>70</v>
      </c>
      <c r="M23" s="164">
        <v>303</v>
      </c>
      <c r="N23" s="141">
        <v>70</v>
      </c>
      <c r="O23" s="164">
        <v>318</v>
      </c>
      <c r="P23" s="355">
        <v>60</v>
      </c>
      <c r="Q23" s="357">
        <v>587</v>
      </c>
      <c r="R23" s="119">
        <f t="shared" si="0"/>
        <v>270</v>
      </c>
      <c r="S23" s="119">
        <f t="shared" si="0"/>
        <v>1294</v>
      </c>
      <c r="T23" s="119">
        <f t="shared" si="4"/>
        <v>1024</v>
      </c>
      <c r="U23" s="346"/>
      <c r="V23" s="277">
        <f t="shared" si="5"/>
        <v>978.33333333333337</v>
      </c>
      <c r="W23" s="5">
        <f t="shared" si="6"/>
        <v>100</v>
      </c>
      <c r="X23" s="5">
        <f t="shared" si="7"/>
        <v>978.33333333333337</v>
      </c>
    </row>
    <row r="24" spans="1:24" ht="43.5" customHeight="1" x14ac:dyDescent="0.2">
      <c r="A24" s="141">
        <v>6</v>
      </c>
      <c r="B24" s="460" t="s">
        <v>638</v>
      </c>
      <c r="C24" s="461"/>
      <c r="D24" s="140" t="s">
        <v>274</v>
      </c>
      <c r="E24" s="140">
        <v>5</v>
      </c>
      <c r="F24" s="168">
        <f t="shared" si="1"/>
        <v>402104.6</v>
      </c>
      <c r="G24" s="168">
        <f t="shared" si="2"/>
        <v>402104.6</v>
      </c>
      <c r="H24" s="172">
        <f t="shared" si="3"/>
        <v>480</v>
      </c>
      <c r="I24" s="172">
        <f t="shared" si="3"/>
        <v>31</v>
      </c>
      <c r="J24" s="141">
        <v>100</v>
      </c>
      <c r="K24" s="165">
        <v>12</v>
      </c>
      <c r="L24" s="141">
        <v>140</v>
      </c>
      <c r="M24" s="164">
        <v>19</v>
      </c>
      <c r="N24" s="141">
        <v>140</v>
      </c>
      <c r="O24" s="164">
        <v>0</v>
      </c>
      <c r="P24" s="355">
        <v>100</v>
      </c>
      <c r="Q24" s="357">
        <v>0</v>
      </c>
      <c r="R24" s="119">
        <f t="shared" si="0"/>
        <v>480</v>
      </c>
      <c r="S24" s="119">
        <f t="shared" si="0"/>
        <v>31</v>
      </c>
      <c r="T24" s="119">
        <f t="shared" si="4"/>
        <v>-449</v>
      </c>
      <c r="U24" s="346" t="s">
        <v>1168</v>
      </c>
      <c r="V24" s="277">
        <f t="shared" si="5"/>
        <v>0</v>
      </c>
      <c r="W24" s="5">
        <f t="shared" si="6"/>
        <v>100</v>
      </c>
      <c r="X24" s="5">
        <f t="shared" si="7"/>
        <v>0</v>
      </c>
    </row>
    <row r="25" spans="1:24" ht="43.5" customHeight="1" x14ac:dyDescent="0.2">
      <c r="A25" s="141">
        <v>7</v>
      </c>
      <c r="B25" s="460" t="s">
        <v>44</v>
      </c>
      <c r="C25" s="461"/>
      <c r="D25" s="140" t="s">
        <v>44</v>
      </c>
      <c r="E25" s="140">
        <v>5</v>
      </c>
      <c r="F25" s="168">
        <f t="shared" si="1"/>
        <v>402104.6</v>
      </c>
      <c r="G25" s="168">
        <f t="shared" si="2"/>
        <v>402104.6</v>
      </c>
      <c r="H25" s="172">
        <f t="shared" si="3"/>
        <v>12</v>
      </c>
      <c r="I25" s="172">
        <f t="shared" si="3"/>
        <v>13</v>
      </c>
      <c r="J25" s="141">
        <v>3</v>
      </c>
      <c r="K25" s="165">
        <v>3</v>
      </c>
      <c r="L25" s="141">
        <v>3</v>
      </c>
      <c r="M25" s="164">
        <v>3</v>
      </c>
      <c r="N25" s="141">
        <v>3</v>
      </c>
      <c r="O25" s="164">
        <v>4</v>
      </c>
      <c r="P25" s="355">
        <v>3</v>
      </c>
      <c r="Q25" s="357">
        <v>3</v>
      </c>
      <c r="R25" s="119">
        <f t="shared" si="0"/>
        <v>12</v>
      </c>
      <c r="S25" s="119">
        <f t="shared" si="0"/>
        <v>13</v>
      </c>
      <c r="T25" s="119">
        <f t="shared" si="4"/>
        <v>1</v>
      </c>
      <c r="U25" s="346"/>
      <c r="V25" s="277">
        <f t="shared" si="5"/>
        <v>100</v>
      </c>
      <c r="W25" s="5">
        <f t="shared" si="6"/>
        <v>100</v>
      </c>
      <c r="X25" s="5">
        <f t="shared" si="7"/>
        <v>100</v>
      </c>
    </row>
    <row r="26" spans="1:24" ht="43.5" customHeight="1" x14ac:dyDescent="0.2">
      <c r="A26" s="141"/>
      <c r="B26" s="460"/>
      <c r="C26" s="461"/>
      <c r="D26" s="140"/>
      <c r="E26" s="140"/>
      <c r="F26" s="168"/>
      <c r="G26" s="168"/>
      <c r="H26" s="172">
        <f t="shared" si="3"/>
        <v>0</v>
      </c>
      <c r="I26" s="172">
        <f t="shared" si="3"/>
        <v>0</v>
      </c>
      <c r="J26" s="141"/>
      <c r="K26" s="165"/>
      <c r="L26" s="141"/>
      <c r="M26" s="164"/>
      <c r="N26" s="141"/>
      <c r="O26" s="164"/>
      <c r="P26" s="141"/>
      <c r="Q26" s="164"/>
      <c r="R26" s="119"/>
      <c r="S26" s="119"/>
      <c r="T26" s="119"/>
      <c r="U26" s="25"/>
      <c r="V26" s="277"/>
      <c r="W26" s="5"/>
      <c r="X26" s="5"/>
    </row>
    <row r="27" spans="1:24" s="1" customFormat="1" ht="36.75" customHeight="1" x14ac:dyDescent="0.2">
      <c r="A27" s="370" t="s">
        <v>24</v>
      </c>
      <c r="B27" s="371"/>
      <c r="C27" s="372"/>
      <c r="D27" s="18"/>
      <c r="E27" s="18">
        <f>SUM(E19:E26)</f>
        <v>100</v>
      </c>
      <c r="F27" s="40">
        <f>SEGUIMIENTO!D59</f>
        <v>8042092</v>
      </c>
      <c r="G27" s="40">
        <f>SEGUIMIENTO!E59</f>
        <v>8042092</v>
      </c>
      <c r="H27" s="18">
        <f t="shared" ref="H27:Q27" si="8">SUM(H19:H26)</f>
        <v>5462</v>
      </c>
      <c r="I27" s="18">
        <f t="shared" si="8"/>
        <v>5100</v>
      </c>
      <c r="J27" s="18">
        <f t="shared" si="8"/>
        <v>1423</v>
      </c>
      <c r="K27" s="18">
        <f t="shared" si="8"/>
        <v>954</v>
      </c>
      <c r="L27" s="18">
        <f t="shared" si="8"/>
        <v>1493</v>
      </c>
      <c r="M27" s="18">
        <f t="shared" si="8"/>
        <v>1486</v>
      </c>
      <c r="N27" s="18">
        <f t="shared" si="8"/>
        <v>1313</v>
      </c>
      <c r="O27" s="18">
        <f t="shared" si="8"/>
        <v>1221</v>
      </c>
      <c r="P27" s="18">
        <f t="shared" si="8"/>
        <v>1233</v>
      </c>
      <c r="Q27" s="18">
        <f t="shared" si="8"/>
        <v>1439</v>
      </c>
      <c r="R27" s="120">
        <f t="shared" si="0"/>
        <v>5462</v>
      </c>
      <c r="S27" s="120">
        <f t="shared" si="0"/>
        <v>5100</v>
      </c>
      <c r="T27" s="120">
        <f t="shared" si="4"/>
        <v>-362</v>
      </c>
      <c r="U27" s="120"/>
      <c r="V27" s="277">
        <f t="shared" si="5"/>
        <v>116.70721816707218</v>
      </c>
      <c r="W27" s="5">
        <f t="shared" si="6"/>
        <v>100</v>
      </c>
      <c r="X27" s="5">
        <f t="shared" si="7"/>
        <v>116.70721816707218</v>
      </c>
    </row>
    <row r="28" spans="1:24" s="6" customFormat="1" ht="14.25" customHeight="1" x14ac:dyDescent="0.2">
      <c r="F28" s="10"/>
    </row>
    <row r="29" spans="1:24" s="6" customFormat="1" ht="14.25" customHeight="1" x14ac:dyDescent="0.2">
      <c r="B29" s="11" t="s">
        <v>25</v>
      </c>
      <c r="F29" s="10"/>
      <c r="H29" s="6" t="s">
        <v>26</v>
      </c>
    </row>
    <row r="30" spans="1:24" x14ac:dyDescent="0.2">
      <c r="J30" s="171"/>
      <c r="K30" s="171"/>
      <c r="L30" s="171"/>
      <c r="M30" s="171"/>
      <c r="N30" s="171"/>
      <c r="O30" s="171"/>
      <c r="P30" s="171"/>
    </row>
    <row r="31" spans="1:24" x14ac:dyDescent="0.2">
      <c r="J31" s="171"/>
      <c r="K31" s="171"/>
      <c r="L31" s="171"/>
      <c r="M31" s="171"/>
      <c r="N31" s="171"/>
      <c r="O31" s="171"/>
      <c r="P31" s="171"/>
    </row>
    <row r="32" spans="1:24" x14ac:dyDescent="0.2">
      <c r="J32" s="171"/>
      <c r="K32" s="171"/>
      <c r="L32" s="171"/>
      <c r="M32" s="171"/>
      <c r="N32" s="171"/>
      <c r="O32" s="171"/>
      <c r="P32" s="171"/>
    </row>
    <row r="33" spans="1:22" x14ac:dyDescent="0.2">
      <c r="J33" s="171"/>
      <c r="K33" s="171"/>
      <c r="L33" s="171"/>
      <c r="M33" s="171"/>
      <c r="N33" s="171"/>
      <c r="O33" s="171"/>
      <c r="P33" s="171"/>
    </row>
    <row r="34" spans="1:22" x14ac:dyDescent="0.2">
      <c r="A34" s="6"/>
      <c r="B34" s="6"/>
      <c r="C34" s="6"/>
      <c r="D34" s="6"/>
      <c r="E34" s="6"/>
      <c r="F34" s="6"/>
      <c r="G34" s="6"/>
      <c r="H34" s="6"/>
      <c r="I34" s="6"/>
      <c r="J34" s="6"/>
      <c r="K34" s="6"/>
      <c r="L34" s="6"/>
      <c r="M34" s="6"/>
      <c r="N34" s="6"/>
      <c r="O34" s="6"/>
      <c r="P34" s="6"/>
      <c r="Q34" s="6"/>
      <c r="R34" s="50"/>
      <c r="S34" s="50"/>
      <c r="T34" s="395"/>
      <c r="U34" s="395"/>
      <c r="V34" s="6"/>
    </row>
    <row r="35" spans="1:22" x14ac:dyDescent="0.2">
      <c r="A35" s="388" t="s">
        <v>54</v>
      </c>
      <c r="B35" s="388"/>
      <c r="C35" s="388"/>
      <c r="D35" s="6"/>
      <c r="E35" s="6"/>
      <c r="F35" s="6"/>
      <c r="G35" s="6"/>
      <c r="H35" s="387" t="s">
        <v>283</v>
      </c>
      <c r="I35" s="387"/>
      <c r="J35" s="387"/>
      <c r="K35" s="387"/>
      <c r="L35" s="387"/>
      <c r="M35" s="387"/>
      <c r="N35" s="387"/>
      <c r="O35" s="387"/>
      <c r="P35" s="387"/>
      <c r="Q35" s="387"/>
      <c r="R35" s="387"/>
      <c r="S35" s="387"/>
      <c r="T35" s="387"/>
      <c r="U35" s="387"/>
      <c r="V35" s="387"/>
    </row>
    <row r="36" spans="1:22" x14ac:dyDescent="0.2">
      <c r="A36" s="387" t="s">
        <v>53</v>
      </c>
      <c r="B36" s="387"/>
      <c r="C36" s="387"/>
      <c r="D36" s="6"/>
      <c r="E36" s="6"/>
      <c r="F36" s="6"/>
      <c r="G36" s="6"/>
      <c r="H36" s="387" t="s">
        <v>639</v>
      </c>
      <c r="I36" s="387"/>
      <c r="J36" s="387"/>
      <c r="K36" s="387"/>
      <c r="L36" s="387"/>
      <c r="M36" s="387"/>
      <c r="N36" s="387"/>
      <c r="O36" s="387"/>
      <c r="P36" s="387"/>
      <c r="Q36" s="387"/>
      <c r="R36" s="387"/>
      <c r="S36" s="387"/>
      <c r="T36" s="387"/>
      <c r="U36" s="387"/>
      <c r="V36" s="387"/>
    </row>
  </sheetData>
  <mergeCells count="35">
    <mergeCell ref="A36:C36"/>
    <mergeCell ref="H36:V36"/>
    <mergeCell ref="B20:C20"/>
    <mergeCell ref="B21:C21"/>
    <mergeCell ref="B22:C22"/>
    <mergeCell ref="B23:C23"/>
    <mergeCell ref="B24:C24"/>
    <mergeCell ref="B25:C25"/>
    <mergeCell ref="B26:C26"/>
    <mergeCell ref="A27:C27"/>
    <mergeCell ref="T34:U34"/>
    <mergeCell ref="A35:C35"/>
    <mergeCell ref="H35:V35"/>
    <mergeCell ref="B19:C19"/>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A6:X6"/>
    <mergeCell ref="A1:X1"/>
    <mergeCell ref="A2:X2"/>
    <mergeCell ref="A3:X3"/>
    <mergeCell ref="A4:X4"/>
    <mergeCell ref="A5:X5"/>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opLeftCell="D1" workbookViewId="0">
      <selection activeCell="V22" sqref="V22:V23"/>
    </sheetView>
  </sheetViews>
  <sheetFormatPr baseColWidth="10" defaultRowHeight="12.75" x14ac:dyDescent="0.2"/>
  <cols>
    <col min="1" max="1" width="10.85546875" style="159" customWidth="1"/>
    <col min="2" max="2" width="6.5703125" style="159" customWidth="1"/>
    <col min="3" max="3" width="40.7109375" style="159" customWidth="1"/>
    <col min="4" max="5" width="11.42578125" style="159"/>
    <col min="6" max="6" width="12.42578125" style="159" customWidth="1"/>
    <col min="7" max="7" width="12.42578125" style="159" bestFit="1" customWidth="1"/>
    <col min="8" max="15" width="9.7109375" style="159" hidden="1" customWidth="1"/>
    <col min="16" max="20" width="9.7109375" style="159" customWidth="1"/>
    <col min="21" max="21" width="24.7109375" style="159" customWidth="1"/>
    <col min="22" max="23" width="8.85546875" style="159" customWidth="1"/>
    <col min="24" max="24" width="9.85546875" style="159" customWidth="1"/>
    <col min="25"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226</v>
      </c>
      <c r="C8" s="145" t="s">
        <v>569</v>
      </c>
      <c r="D8" s="154"/>
      <c r="E8" s="1"/>
      <c r="F8" s="1"/>
      <c r="G8" s="1"/>
      <c r="H8" s="1"/>
      <c r="I8" s="1"/>
      <c r="J8" s="1"/>
      <c r="K8" s="1"/>
      <c r="L8" s="1"/>
      <c r="M8" s="1"/>
      <c r="N8" s="1"/>
      <c r="O8" s="1"/>
      <c r="P8" s="1"/>
      <c r="Q8" s="1"/>
    </row>
    <row r="9" spans="1:24" x14ac:dyDescent="0.2">
      <c r="A9" s="143" t="s">
        <v>0</v>
      </c>
      <c r="B9" s="144">
        <v>7</v>
      </c>
      <c r="C9" s="145" t="s">
        <v>570</v>
      </c>
      <c r="D9" s="154"/>
      <c r="E9" s="161"/>
      <c r="F9" s="161"/>
      <c r="G9" s="161"/>
      <c r="H9" s="161"/>
      <c r="I9" s="161"/>
      <c r="J9" s="161"/>
      <c r="K9" s="161"/>
      <c r="L9" s="162"/>
      <c r="M9" s="162"/>
      <c r="N9" s="162"/>
      <c r="O9" s="162"/>
      <c r="P9" s="162"/>
      <c r="Q9" s="162"/>
    </row>
    <row r="10" spans="1:24" x14ac:dyDescent="0.2">
      <c r="A10" s="143" t="s">
        <v>461</v>
      </c>
      <c r="B10" s="144">
        <v>9</v>
      </c>
      <c r="C10" s="145" t="s">
        <v>640</v>
      </c>
      <c r="D10" s="154"/>
      <c r="E10" s="161"/>
      <c r="F10" s="161"/>
      <c r="G10" s="161"/>
      <c r="H10" s="161"/>
      <c r="I10" s="161"/>
      <c r="J10" s="161"/>
      <c r="K10" s="161"/>
      <c r="L10" s="162"/>
      <c r="M10" s="162"/>
      <c r="N10" s="162"/>
      <c r="O10" s="162"/>
      <c r="P10" s="162"/>
      <c r="Q10" s="162"/>
    </row>
    <row r="11" spans="1:24" x14ac:dyDescent="0.2">
      <c r="A11" s="143" t="s">
        <v>6</v>
      </c>
      <c r="B11" s="147">
        <v>19</v>
      </c>
      <c r="C11" s="145" t="s">
        <v>572</v>
      </c>
      <c r="D11" s="154"/>
      <c r="E11" s="161"/>
      <c r="F11" s="161"/>
      <c r="G11" s="161"/>
      <c r="H11" s="161"/>
      <c r="I11" s="161"/>
      <c r="J11" s="161"/>
      <c r="K11" s="161"/>
      <c r="L11" s="162"/>
      <c r="M11" s="162"/>
      <c r="N11" s="162"/>
      <c r="O11" s="162"/>
      <c r="P11" s="162"/>
      <c r="Q11" s="162"/>
    </row>
    <row r="12" spans="1:24" x14ac:dyDescent="0.2">
      <c r="A12" s="143" t="s">
        <v>447</v>
      </c>
      <c r="B12" s="144">
        <v>2</v>
      </c>
      <c r="C12" s="145" t="s">
        <v>641</v>
      </c>
      <c r="D12" s="154"/>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row>
    <row r="14" spans="1:24" x14ac:dyDescent="0.2">
      <c r="A14" s="471" t="s">
        <v>3</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27" customHeight="1" x14ac:dyDescent="0.2">
      <c r="A15" s="472" t="s">
        <v>642</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x14ac:dyDescent="0.2">
      <c r="A16" s="162"/>
      <c r="B16" s="162"/>
      <c r="C16" s="162"/>
      <c r="D16" s="162"/>
      <c r="E16" s="162"/>
      <c r="F16" s="162"/>
      <c r="G16" s="162"/>
      <c r="H16" s="162"/>
      <c r="I16" s="162"/>
      <c r="J16" s="162"/>
      <c r="K16" s="162"/>
      <c r="L16" s="162"/>
      <c r="M16" s="162"/>
      <c r="N16" s="162"/>
      <c r="O16" s="162"/>
      <c r="P16" s="162"/>
      <c r="Q16" s="162"/>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2.5"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141">
        <v>1</v>
      </c>
      <c r="B19" s="460" t="s">
        <v>643</v>
      </c>
      <c r="C19" s="461"/>
      <c r="D19" s="140" t="s">
        <v>644</v>
      </c>
      <c r="E19" s="140">
        <v>85</v>
      </c>
      <c r="F19" s="168">
        <f>$F$24*E19/100</f>
        <v>2201799.2000000002</v>
      </c>
      <c r="G19" s="168">
        <f>$G$24*E19/100</f>
        <v>2201799.2000000002</v>
      </c>
      <c r="H19" s="172">
        <f>J19+L19+N19+P19</f>
        <v>530</v>
      </c>
      <c r="I19" s="164">
        <f>K19+M19+O19+Q19</f>
        <v>988</v>
      </c>
      <c r="J19" s="141">
        <v>120</v>
      </c>
      <c r="K19" s="165">
        <v>201</v>
      </c>
      <c r="L19" s="141">
        <v>150</v>
      </c>
      <c r="M19" s="164">
        <v>195</v>
      </c>
      <c r="N19" s="141">
        <v>140</v>
      </c>
      <c r="O19" s="164">
        <v>167</v>
      </c>
      <c r="P19" s="355">
        <v>120</v>
      </c>
      <c r="Q19" s="357">
        <v>425</v>
      </c>
      <c r="R19" s="119">
        <f t="shared" ref="R19:S24" si="0">J19+L19+N19+P19</f>
        <v>530</v>
      </c>
      <c r="S19" s="119">
        <f t="shared" si="0"/>
        <v>988</v>
      </c>
      <c r="T19" s="119">
        <f>S19-R19</f>
        <v>458</v>
      </c>
      <c r="U19" s="7"/>
      <c r="V19" s="5">
        <f>Q19/P19*100</f>
        <v>354.16666666666663</v>
      </c>
      <c r="W19" s="5">
        <f>G19/F19*100</f>
        <v>100</v>
      </c>
      <c r="X19" s="5">
        <f>V19/W19*100</f>
        <v>354.16666666666663</v>
      </c>
    </row>
    <row r="20" spans="1:24" ht="45" customHeight="1" x14ac:dyDescent="0.2">
      <c r="A20" s="141">
        <v>2</v>
      </c>
      <c r="B20" s="460" t="s">
        <v>645</v>
      </c>
      <c r="C20" s="461"/>
      <c r="D20" s="140" t="s">
        <v>44</v>
      </c>
      <c r="E20" s="140">
        <v>10</v>
      </c>
      <c r="F20" s="168">
        <f>$F$24*E20/100</f>
        <v>259035.2</v>
      </c>
      <c r="G20" s="168">
        <f>$G$24*E20/100</f>
        <v>259035.2</v>
      </c>
      <c r="H20" s="172">
        <f t="shared" ref="H20:I23" si="1">J20+L20+N20+P20</f>
        <v>12</v>
      </c>
      <c r="I20" s="164">
        <f t="shared" si="1"/>
        <v>13</v>
      </c>
      <c r="J20" s="141">
        <v>3</v>
      </c>
      <c r="K20" s="165">
        <v>3</v>
      </c>
      <c r="L20" s="141">
        <v>3</v>
      </c>
      <c r="M20" s="164">
        <v>3</v>
      </c>
      <c r="N20" s="141">
        <v>3</v>
      </c>
      <c r="O20" s="164">
        <v>4</v>
      </c>
      <c r="P20" s="355">
        <v>3</v>
      </c>
      <c r="Q20" s="357">
        <v>3</v>
      </c>
      <c r="R20" s="119">
        <f t="shared" si="0"/>
        <v>12</v>
      </c>
      <c r="S20" s="119">
        <f t="shared" si="0"/>
        <v>13</v>
      </c>
      <c r="T20" s="119">
        <f>S20-R20</f>
        <v>1</v>
      </c>
      <c r="U20" s="7"/>
      <c r="V20" s="277">
        <f t="shared" ref="V20:V24" si="2">Q20/P20*100</f>
        <v>100</v>
      </c>
      <c r="W20" s="5">
        <f>G20/F20*100</f>
        <v>100</v>
      </c>
      <c r="X20" s="5">
        <f>V20/W20*100</f>
        <v>100</v>
      </c>
    </row>
    <row r="21" spans="1:24" ht="45" customHeight="1" x14ac:dyDescent="0.2">
      <c r="A21" s="141">
        <v>3</v>
      </c>
      <c r="B21" s="460" t="s">
        <v>646</v>
      </c>
      <c r="C21" s="461"/>
      <c r="D21" s="140" t="s">
        <v>44</v>
      </c>
      <c r="E21" s="140">
        <v>5</v>
      </c>
      <c r="F21" s="168">
        <f>$F$24*E21/100</f>
        <v>129517.6</v>
      </c>
      <c r="G21" s="168">
        <f>$G$24*E21/100</f>
        <v>129517.6</v>
      </c>
      <c r="H21" s="172">
        <f t="shared" si="1"/>
        <v>12</v>
      </c>
      <c r="I21" s="164">
        <f t="shared" si="1"/>
        <v>13</v>
      </c>
      <c r="J21" s="141">
        <v>3</v>
      </c>
      <c r="K21" s="165">
        <v>3</v>
      </c>
      <c r="L21" s="141">
        <v>3</v>
      </c>
      <c r="M21" s="164">
        <v>3</v>
      </c>
      <c r="N21" s="141">
        <v>3</v>
      </c>
      <c r="O21" s="164">
        <v>4</v>
      </c>
      <c r="P21" s="355">
        <v>3</v>
      </c>
      <c r="Q21" s="357">
        <v>3</v>
      </c>
      <c r="R21" s="119">
        <f t="shared" si="0"/>
        <v>12</v>
      </c>
      <c r="S21" s="119">
        <f t="shared" si="0"/>
        <v>13</v>
      </c>
      <c r="T21" s="119">
        <f>S21-R21</f>
        <v>1</v>
      </c>
      <c r="U21" s="7"/>
      <c r="V21" s="277">
        <f t="shared" si="2"/>
        <v>100</v>
      </c>
      <c r="W21" s="5">
        <f>G21/F21*100</f>
        <v>100</v>
      </c>
      <c r="X21" s="5">
        <f>V21/W21*100</f>
        <v>100</v>
      </c>
    </row>
    <row r="22" spans="1:24" ht="45" customHeight="1" x14ac:dyDescent="0.2">
      <c r="A22" s="141"/>
      <c r="B22" s="460"/>
      <c r="C22" s="461"/>
      <c r="D22" s="140"/>
      <c r="E22" s="140"/>
      <c r="F22" s="168"/>
      <c r="G22" s="202"/>
      <c r="H22" s="172">
        <f t="shared" si="1"/>
        <v>0</v>
      </c>
      <c r="I22" s="172">
        <f t="shared" si="1"/>
        <v>0</v>
      </c>
      <c r="J22" s="141"/>
      <c r="K22" s="165"/>
      <c r="L22" s="141"/>
      <c r="M22" s="164"/>
      <c r="N22" s="141"/>
      <c r="O22" s="164"/>
      <c r="P22" s="141"/>
      <c r="Q22" s="164"/>
      <c r="R22" s="119"/>
      <c r="S22" s="119"/>
      <c r="T22" s="119"/>
      <c r="U22" s="7"/>
      <c r="V22" s="277"/>
      <c r="W22" s="5"/>
      <c r="X22" s="5"/>
    </row>
    <row r="23" spans="1:24" ht="45" customHeight="1" x14ac:dyDescent="0.2">
      <c r="A23" s="141"/>
      <c r="B23" s="460"/>
      <c r="C23" s="461"/>
      <c r="D23" s="140"/>
      <c r="E23" s="140"/>
      <c r="F23" s="168"/>
      <c r="G23" s="202"/>
      <c r="H23" s="172">
        <f t="shared" si="1"/>
        <v>0</v>
      </c>
      <c r="I23" s="172">
        <f t="shared" si="1"/>
        <v>0</v>
      </c>
      <c r="J23" s="141"/>
      <c r="K23" s="165"/>
      <c r="L23" s="141"/>
      <c r="M23" s="164"/>
      <c r="N23" s="141"/>
      <c r="O23" s="164"/>
      <c r="P23" s="141"/>
      <c r="Q23" s="164"/>
      <c r="R23" s="119"/>
      <c r="S23" s="119"/>
      <c r="T23" s="119"/>
      <c r="U23" s="7"/>
      <c r="V23" s="277"/>
      <c r="W23" s="5"/>
      <c r="X23" s="5"/>
    </row>
    <row r="24" spans="1:24" s="1" customFormat="1" ht="36.75" customHeight="1" x14ac:dyDescent="0.2">
      <c r="A24" s="370" t="s">
        <v>24</v>
      </c>
      <c r="B24" s="371"/>
      <c r="C24" s="372"/>
      <c r="D24" s="18"/>
      <c r="E24" s="18">
        <f>SUM(E19:E23)</f>
        <v>100</v>
      </c>
      <c r="F24" s="19">
        <f>SEGUIMIENTO!D60</f>
        <v>2590352</v>
      </c>
      <c r="G24" s="19">
        <f>SEGUIMIENTO!E60</f>
        <v>2590352</v>
      </c>
      <c r="H24" s="18">
        <f t="shared" ref="H24:Q24" si="3">SUM(H19:H23)</f>
        <v>554</v>
      </c>
      <c r="I24" s="18">
        <f t="shared" si="3"/>
        <v>1014</v>
      </c>
      <c r="J24" s="18">
        <f t="shared" si="3"/>
        <v>126</v>
      </c>
      <c r="K24" s="18">
        <f t="shared" si="3"/>
        <v>207</v>
      </c>
      <c r="L24" s="18">
        <f t="shared" si="3"/>
        <v>156</v>
      </c>
      <c r="M24" s="18">
        <f t="shared" si="3"/>
        <v>201</v>
      </c>
      <c r="N24" s="18">
        <f t="shared" si="3"/>
        <v>146</v>
      </c>
      <c r="O24" s="18">
        <f t="shared" si="3"/>
        <v>175</v>
      </c>
      <c r="P24" s="18">
        <f t="shared" si="3"/>
        <v>126</v>
      </c>
      <c r="Q24" s="18">
        <f t="shared" si="3"/>
        <v>431</v>
      </c>
      <c r="R24" s="120">
        <f t="shared" si="0"/>
        <v>554</v>
      </c>
      <c r="S24" s="120">
        <f t="shared" si="0"/>
        <v>1014</v>
      </c>
      <c r="T24" s="120">
        <f>S24-R24</f>
        <v>460</v>
      </c>
      <c r="U24" s="120"/>
      <c r="V24" s="277">
        <f t="shared" si="2"/>
        <v>342.06349206349205</v>
      </c>
      <c r="W24" s="5">
        <f>G24/F24*100</f>
        <v>100</v>
      </c>
      <c r="X24" s="5">
        <f>V24/W24*100</f>
        <v>342.06349206349205</v>
      </c>
    </row>
    <row r="25" spans="1:24" s="6" customFormat="1" ht="14.25" customHeight="1" x14ac:dyDescent="0.2">
      <c r="F25" s="10"/>
    </row>
    <row r="26" spans="1:24" s="6" customFormat="1" ht="14.25" customHeight="1" x14ac:dyDescent="0.2">
      <c r="B26" s="11" t="s">
        <v>25</v>
      </c>
      <c r="F26" s="10"/>
      <c r="H26" s="6" t="s">
        <v>26</v>
      </c>
    </row>
    <row r="31" spans="1:24" x14ac:dyDescent="0.2">
      <c r="A31" s="6"/>
      <c r="B31" s="6"/>
      <c r="C31" s="6"/>
      <c r="D31" s="6"/>
      <c r="E31" s="6"/>
      <c r="F31" s="6"/>
      <c r="G31" s="6"/>
      <c r="H31" s="6"/>
      <c r="I31" s="6"/>
      <c r="J31" s="6"/>
      <c r="K31" s="6"/>
      <c r="L31" s="6"/>
      <c r="M31" s="6"/>
      <c r="N31" s="6"/>
      <c r="O31" s="6"/>
      <c r="P31" s="6"/>
      <c r="Q31" s="6"/>
      <c r="R31" s="50"/>
      <c r="S31" s="50"/>
      <c r="T31" s="395"/>
      <c r="U31" s="395"/>
      <c r="V31" s="6"/>
    </row>
    <row r="32" spans="1:24" x14ac:dyDescent="0.2">
      <c r="A32" s="388" t="s">
        <v>54</v>
      </c>
      <c r="B32" s="388"/>
      <c r="C32" s="388"/>
      <c r="D32" s="6"/>
      <c r="E32" s="6"/>
      <c r="F32" s="6"/>
      <c r="G32" s="6"/>
      <c r="H32" s="387" t="s">
        <v>283</v>
      </c>
      <c r="I32" s="387"/>
      <c r="J32" s="387"/>
      <c r="K32" s="387"/>
      <c r="L32" s="387"/>
      <c r="M32" s="387"/>
      <c r="N32" s="387"/>
      <c r="O32" s="387"/>
      <c r="P32" s="387"/>
      <c r="Q32" s="387"/>
      <c r="R32" s="387"/>
      <c r="S32" s="387"/>
      <c r="T32" s="387"/>
      <c r="U32" s="387"/>
      <c r="V32" s="387"/>
    </row>
    <row r="33" spans="1:22" x14ac:dyDescent="0.2">
      <c r="A33" s="387" t="s">
        <v>53</v>
      </c>
      <c r="B33" s="387"/>
      <c r="C33" s="387"/>
      <c r="D33" s="6"/>
      <c r="E33" s="6"/>
      <c r="F33" s="6"/>
      <c r="G33" s="6"/>
      <c r="H33" s="387" t="s">
        <v>113</v>
      </c>
      <c r="I33" s="387"/>
      <c r="J33" s="387"/>
      <c r="K33" s="387"/>
      <c r="L33" s="387"/>
      <c r="M33" s="387"/>
      <c r="N33" s="387"/>
      <c r="O33" s="387"/>
      <c r="P33" s="387"/>
      <c r="Q33" s="387"/>
      <c r="R33" s="387"/>
      <c r="S33" s="387"/>
      <c r="T33" s="387"/>
      <c r="U33" s="387"/>
      <c r="V33" s="387"/>
    </row>
  </sheetData>
  <mergeCells count="32">
    <mergeCell ref="A32:C32"/>
    <mergeCell ref="H32:V32"/>
    <mergeCell ref="A33:C33"/>
    <mergeCell ref="H33:V33"/>
    <mergeCell ref="B20:C20"/>
    <mergeCell ref="B21:C21"/>
    <mergeCell ref="B22:C22"/>
    <mergeCell ref="B23:C23"/>
    <mergeCell ref="A24:C24"/>
    <mergeCell ref="T31:U31"/>
    <mergeCell ref="B19:C19"/>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A6:X6"/>
    <mergeCell ref="A1:X1"/>
    <mergeCell ref="A2:X2"/>
    <mergeCell ref="A3:X3"/>
    <mergeCell ref="A4:X4"/>
    <mergeCell ref="A5:X5"/>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opLeftCell="A2" workbookViewId="0">
      <selection activeCell="V18" sqref="V18"/>
    </sheetView>
  </sheetViews>
  <sheetFormatPr baseColWidth="10" defaultRowHeight="12.75" x14ac:dyDescent="0.2"/>
  <cols>
    <col min="1" max="1" width="10.5703125" style="36" customWidth="1"/>
    <col min="2" max="2" width="6.5703125" style="36" customWidth="1"/>
    <col min="3" max="3" width="40.7109375" style="36" customWidth="1"/>
    <col min="4" max="5" width="11.42578125" style="36"/>
    <col min="6" max="6" width="14.42578125" style="36" customWidth="1"/>
    <col min="7" max="7" width="12.42578125" style="36" bestFit="1" customWidth="1"/>
    <col min="8" max="15" width="9.28515625" style="36" hidden="1" customWidth="1"/>
    <col min="16" max="20" width="9.28515625" style="36" customWidth="1"/>
    <col min="21" max="21" width="24"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647</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222</v>
      </c>
      <c r="C8" s="145" t="s">
        <v>648</v>
      </c>
      <c r="D8" s="154"/>
      <c r="E8" s="1"/>
      <c r="F8" s="1"/>
      <c r="G8" s="1"/>
      <c r="H8" s="1"/>
      <c r="I8" s="1"/>
      <c r="J8" s="1"/>
      <c r="K8" s="1"/>
      <c r="L8" s="1"/>
      <c r="M8" s="1"/>
      <c r="N8" s="1"/>
      <c r="O8" s="1"/>
      <c r="P8" s="1"/>
      <c r="Q8" s="1"/>
    </row>
    <row r="9" spans="1:24" x14ac:dyDescent="0.2">
      <c r="A9" s="143" t="s">
        <v>0</v>
      </c>
      <c r="B9" s="144">
        <v>8</v>
      </c>
      <c r="C9" s="145" t="s">
        <v>649</v>
      </c>
      <c r="D9" s="154"/>
      <c r="E9" s="1"/>
      <c r="F9" s="1"/>
      <c r="G9" s="1"/>
      <c r="H9" s="1"/>
      <c r="I9" s="1"/>
      <c r="J9" s="1"/>
      <c r="K9" s="1"/>
      <c r="L9" s="6"/>
      <c r="M9" s="6"/>
      <c r="N9" s="6"/>
      <c r="O9" s="6"/>
      <c r="P9" s="6"/>
      <c r="Q9" s="6"/>
    </row>
    <row r="10" spans="1:24" x14ac:dyDescent="0.2">
      <c r="A10" s="143" t="s">
        <v>461</v>
      </c>
      <c r="B10" s="144">
        <v>1</v>
      </c>
      <c r="C10" s="145" t="s">
        <v>650</v>
      </c>
      <c r="D10" s="154"/>
      <c r="E10" s="1"/>
      <c r="F10" s="1"/>
      <c r="G10" s="1"/>
      <c r="H10" s="1"/>
      <c r="I10" s="1"/>
      <c r="J10" s="1"/>
      <c r="K10" s="1"/>
      <c r="L10" s="6"/>
      <c r="M10" s="6"/>
      <c r="N10" s="6"/>
      <c r="O10" s="6"/>
      <c r="P10" s="6"/>
      <c r="Q10" s="6"/>
    </row>
    <row r="11" spans="1:24" x14ac:dyDescent="0.2">
      <c r="A11" s="143" t="s">
        <v>6</v>
      </c>
      <c r="B11" s="147">
        <v>17</v>
      </c>
      <c r="C11" s="145" t="s">
        <v>651</v>
      </c>
      <c r="D11" s="154"/>
      <c r="E11" s="1"/>
      <c r="F11" s="1"/>
      <c r="G11" s="1"/>
      <c r="H11" s="1"/>
      <c r="I11" s="1"/>
      <c r="J11" s="1"/>
      <c r="K11" s="1"/>
      <c r="L11" s="6"/>
      <c r="M11" s="6"/>
      <c r="N11" s="6"/>
      <c r="O11" s="6"/>
      <c r="P11" s="6"/>
      <c r="Q11" s="6"/>
    </row>
    <row r="12" spans="1:24" x14ac:dyDescent="0.2">
      <c r="A12" s="143" t="s">
        <v>447</v>
      </c>
      <c r="B12" s="144">
        <v>1</v>
      </c>
      <c r="C12" s="145" t="s">
        <v>652</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50.25" customHeight="1" x14ac:dyDescent="0.2">
      <c r="A15" s="383" t="s">
        <v>653</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ht="12.7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4" ht="24"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4" ht="75.75" customHeight="1" x14ac:dyDescent="0.2">
      <c r="A18" s="9">
        <v>1</v>
      </c>
      <c r="B18" s="469" t="s">
        <v>654</v>
      </c>
      <c r="C18" s="470"/>
      <c r="D18" s="49" t="s">
        <v>86</v>
      </c>
      <c r="E18" s="18">
        <v>20</v>
      </c>
      <c r="F18" s="17">
        <f>$F$26*E18/100</f>
        <v>874923.8</v>
      </c>
      <c r="G18" s="17">
        <f>$G$26*E18/100</f>
        <v>874923.8</v>
      </c>
      <c r="H18" s="120">
        <f>J18+L18+N18+P18</f>
        <v>32</v>
      </c>
      <c r="I18" s="120">
        <f>K18+M18+O18+Q18</f>
        <v>32</v>
      </c>
      <c r="J18" s="9">
        <v>8</v>
      </c>
      <c r="K18" s="38">
        <v>8</v>
      </c>
      <c r="L18" s="9">
        <v>8</v>
      </c>
      <c r="M18" s="5">
        <v>8</v>
      </c>
      <c r="N18" s="9">
        <v>8</v>
      </c>
      <c r="O18" s="5">
        <v>8</v>
      </c>
      <c r="P18" s="328">
        <v>8</v>
      </c>
      <c r="Q18" s="329">
        <v>8</v>
      </c>
      <c r="R18" s="119">
        <f t="shared" ref="R18:S25" si="0">J18+L18+N18+P18</f>
        <v>32</v>
      </c>
      <c r="S18" s="119">
        <f t="shared" si="0"/>
        <v>32</v>
      </c>
      <c r="T18" s="119">
        <f>S18-R18</f>
        <v>0</v>
      </c>
      <c r="U18" s="332"/>
      <c r="V18" s="5">
        <f>Q18/P18*100</f>
        <v>100</v>
      </c>
      <c r="W18" s="5">
        <f>G18/F18*100</f>
        <v>100</v>
      </c>
      <c r="X18" s="5">
        <f>V18/W18*100</f>
        <v>100</v>
      </c>
    </row>
    <row r="19" spans="1:24" ht="57" customHeight="1" x14ac:dyDescent="0.2">
      <c r="A19" s="9">
        <v>2</v>
      </c>
      <c r="B19" s="469" t="s">
        <v>655</v>
      </c>
      <c r="C19" s="470"/>
      <c r="D19" s="49" t="s">
        <v>86</v>
      </c>
      <c r="E19" s="18">
        <v>20</v>
      </c>
      <c r="F19" s="17">
        <f t="shared" ref="F19:F25" si="1">$F$26*E19/100</f>
        <v>874923.8</v>
      </c>
      <c r="G19" s="17">
        <f t="shared" ref="G19:G25" si="2">$G$26*E19/100</f>
        <v>874923.8</v>
      </c>
      <c r="H19" s="120">
        <f t="shared" ref="H19:I25" si="3">J19+L19+N19+P19</f>
        <v>24</v>
      </c>
      <c r="I19" s="120">
        <f t="shared" si="3"/>
        <v>22</v>
      </c>
      <c r="J19" s="9">
        <v>6</v>
      </c>
      <c r="K19" s="38">
        <v>5</v>
      </c>
      <c r="L19" s="9">
        <v>6</v>
      </c>
      <c r="M19" s="5">
        <v>5</v>
      </c>
      <c r="N19" s="9">
        <v>6</v>
      </c>
      <c r="O19" s="5">
        <v>6</v>
      </c>
      <c r="P19" s="328">
        <v>6</v>
      </c>
      <c r="Q19" s="329">
        <v>6</v>
      </c>
      <c r="R19" s="119">
        <f t="shared" si="0"/>
        <v>24</v>
      </c>
      <c r="S19" s="119">
        <f t="shared" si="0"/>
        <v>22</v>
      </c>
      <c r="T19" s="119">
        <f t="shared" ref="T19:T25" si="4">S19-R19</f>
        <v>-2</v>
      </c>
      <c r="U19" s="332"/>
      <c r="V19" s="277">
        <f t="shared" ref="V19:V26" si="5">Q19/P19*100</f>
        <v>100</v>
      </c>
      <c r="W19" s="5">
        <f t="shared" ref="W19:W26" si="6">G19/F19*100</f>
        <v>100</v>
      </c>
      <c r="X19" s="5">
        <f t="shared" ref="X19:X26" si="7">V19/W19*100</f>
        <v>100</v>
      </c>
    </row>
    <row r="20" spans="1:24" ht="85.5" customHeight="1" x14ac:dyDescent="0.2">
      <c r="A20" s="9">
        <v>3</v>
      </c>
      <c r="B20" s="469" t="s">
        <v>656</v>
      </c>
      <c r="C20" s="470"/>
      <c r="D20" s="49" t="s">
        <v>86</v>
      </c>
      <c r="E20" s="18">
        <v>15</v>
      </c>
      <c r="F20" s="17">
        <f t="shared" si="1"/>
        <v>656192.85</v>
      </c>
      <c r="G20" s="17">
        <f t="shared" si="2"/>
        <v>656192.85</v>
      </c>
      <c r="H20" s="120">
        <f t="shared" si="3"/>
        <v>365</v>
      </c>
      <c r="I20" s="120">
        <f t="shared" si="3"/>
        <v>360</v>
      </c>
      <c r="J20" s="9">
        <v>90</v>
      </c>
      <c r="K20" s="38">
        <v>85</v>
      </c>
      <c r="L20" s="9">
        <v>90</v>
      </c>
      <c r="M20" s="5">
        <v>100</v>
      </c>
      <c r="N20" s="9">
        <v>90</v>
      </c>
      <c r="O20" s="5">
        <v>80</v>
      </c>
      <c r="P20" s="328">
        <v>95</v>
      </c>
      <c r="Q20" s="329">
        <v>95</v>
      </c>
      <c r="R20" s="119">
        <f t="shared" si="0"/>
        <v>365</v>
      </c>
      <c r="S20" s="119">
        <f t="shared" si="0"/>
        <v>360</v>
      </c>
      <c r="T20" s="119">
        <f t="shared" si="4"/>
        <v>-5</v>
      </c>
      <c r="U20" s="333"/>
      <c r="V20" s="277">
        <f t="shared" si="5"/>
        <v>100</v>
      </c>
      <c r="W20" s="5">
        <f t="shared" si="6"/>
        <v>100</v>
      </c>
      <c r="X20" s="5">
        <f t="shared" si="7"/>
        <v>100</v>
      </c>
    </row>
    <row r="21" spans="1:24" ht="63.75" customHeight="1" x14ac:dyDescent="0.2">
      <c r="A21" s="9">
        <v>4</v>
      </c>
      <c r="B21" s="469" t="s">
        <v>657</v>
      </c>
      <c r="C21" s="470"/>
      <c r="D21" s="49" t="s">
        <v>140</v>
      </c>
      <c r="E21" s="18">
        <v>10</v>
      </c>
      <c r="F21" s="17">
        <f t="shared" si="1"/>
        <v>437461.9</v>
      </c>
      <c r="G21" s="17">
        <f t="shared" si="2"/>
        <v>437461.9</v>
      </c>
      <c r="H21" s="120">
        <f t="shared" si="3"/>
        <v>3</v>
      </c>
      <c r="I21" s="120">
        <f t="shared" si="3"/>
        <v>3</v>
      </c>
      <c r="J21" s="9">
        <v>0</v>
      </c>
      <c r="K21" s="38">
        <v>0</v>
      </c>
      <c r="L21" s="9">
        <v>1</v>
      </c>
      <c r="M21" s="5">
        <v>2</v>
      </c>
      <c r="N21" s="9">
        <v>1</v>
      </c>
      <c r="O21" s="5">
        <v>0</v>
      </c>
      <c r="P21" s="328">
        <v>1</v>
      </c>
      <c r="Q21" s="329">
        <v>1</v>
      </c>
      <c r="R21" s="119">
        <f t="shared" si="0"/>
        <v>3</v>
      </c>
      <c r="S21" s="119">
        <f t="shared" si="0"/>
        <v>3</v>
      </c>
      <c r="T21" s="119">
        <f t="shared" si="4"/>
        <v>0</v>
      </c>
      <c r="U21" s="333"/>
      <c r="V21" s="277">
        <f t="shared" si="5"/>
        <v>100</v>
      </c>
      <c r="W21" s="5">
        <f t="shared" si="6"/>
        <v>100</v>
      </c>
      <c r="X21" s="5">
        <f t="shared" si="7"/>
        <v>100</v>
      </c>
    </row>
    <row r="22" spans="1:24" ht="57" customHeight="1" x14ac:dyDescent="0.2">
      <c r="A22" s="9">
        <v>5</v>
      </c>
      <c r="B22" s="469" t="s">
        <v>658</v>
      </c>
      <c r="C22" s="470"/>
      <c r="D22" s="49" t="s">
        <v>140</v>
      </c>
      <c r="E22" s="18">
        <v>5</v>
      </c>
      <c r="F22" s="17">
        <f t="shared" si="1"/>
        <v>218730.95</v>
      </c>
      <c r="G22" s="17">
        <f t="shared" si="2"/>
        <v>218730.95</v>
      </c>
      <c r="H22" s="120">
        <f t="shared" si="3"/>
        <v>4</v>
      </c>
      <c r="I22" s="120">
        <f t="shared" si="3"/>
        <v>5</v>
      </c>
      <c r="J22" s="9">
        <v>1</v>
      </c>
      <c r="K22" s="38">
        <v>1</v>
      </c>
      <c r="L22" s="9">
        <v>1</v>
      </c>
      <c r="M22" s="5">
        <v>2</v>
      </c>
      <c r="N22" s="9">
        <v>1</v>
      </c>
      <c r="O22" s="5">
        <v>1</v>
      </c>
      <c r="P22" s="328">
        <v>1</v>
      </c>
      <c r="Q22" s="329">
        <v>1</v>
      </c>
      <c r="R22" s="119">
        <f t="shared" si="0"/>
        <v>4</v>
      </c>
      <c r="S22" s="119">
        <f t="shared" si="0"/>
        <v>5</v>
      </c>
      <c r="T22" s="119">
        <f t="shared" si="4"/>
        <v>1</v>
      </c>
      <c r="U22" s="332"/>
      <c r="V22" s="277">
        <f t="shared" si="5"/>
        <v>100</v>
      </c>
      <c r="W22" s="5">
        <f t="shared" si="6"/>
        <v>100</v>
      </c>
      <c r="X22" s="5">
        <f t="shared" si="7"/>
        <v>100</v>
      </c>
    </row>
    <row r="23" spans="1:24" ht="57.75" customHeight="1" x14ac:dyDescent="0.2">
      <c r="A23" s="9">
        <v>6</v>
      </c>
      <c r="B23" s="469" t="s">
        <v>659</v>
      </c>
      <c r="C23" s="470"/>
      <c r="D23" s="49" t="s">
        <v>660</v>
      </c>
      <c r="E23" s="18">
        <v>10</v>
      </c>
      <c r="F23" s="17">
        <f t="shared" si="1"/>
        <v>437461.9</v>
      </c>
      <c r="G23" s="17">
        <f t="shared" si="2"/>
        <v>437461.9</v>
      </c>
      <c r="H23" s="120">
        <f t="shared" si="3"/>
        <v>40</v>
      </c>
      <c r="I23" s="120">
        <f t="shared" si="3"/>
        <v>40</v>
      </c>
      <c r="J23" s="9">
        <v>10</v>
      </c>
      <c r="K23" s="38">
        <v>10</v>
      </c>
      <c r="L23" s="9">
        <v>10</v>
      </c>
      <c r="M23" s="5">
        <v>10</v>
      </c>
      <c r="N23" s="9">
        <v>10</v>
      </c>
      <c r="O23" s="5">
        <v>10</v>
      </c>
      <c r="P23" s="328">
        <v>10</v>
      </c>
      <c r="Q23" s="329">
        <v>10</v>
      </c>
      <c r="R23" s="119">
        <f t="shared" si="0"/>
        <v>40</v>
      </c>
      <c r="S23" s="119">
        <f t="shared" si="0"/>
        <v>40</v>
      </c>
      <c r="T23" s="119">
        <f t="shared" si="4"/>
        <v>0</v>
      </c>
      <c r="U23" s="332"/>
      <c r="V23" s="277">
        <f t="shared" si="5"/>
        <v>100</v>
      </c>
      <c r="W23" s="5">
        <f t="shared" si="6"/>
        <v>100</v>
      </c>
      <c r="X23" s="5">
        <f t="shared" si="7"/>
        <v>100</v>
      </c>
    </row>
    <row r="24" spans="1:24" ht="56.25" customHeight="1" x14ac:dyDescent="0.2">
      <c r="A24" s="9">
        <v>7</v>
      </c>
      <c r="B24" s="469" t="s">
        <v>661</v>
      </c>
      <c r="C24" s="470"/>
      <c r="D24" s="49" t="s">
        <v>233</v>
      </c>
      <c r="E24" s="18">
        <v>5</v>
      </c>
      <c r="F24" s="17">
        <f t="shared" si="1"/>
        <v>218730.95</v>
      </c>
      <c r="G24" s="17">
        <f t="shared" si="2"/>
        <v>218730.95</v>
      </c>
      <c r="H24" s="120">
        <f t="shared" si="3"/>
        <v>15</v>
      </c>
      <c r="I24" s="120">
        <f t="shared" si="3"/>
        <v>22</v>
      </c>
      <c r="J24" s="9">
        <v>0</v>
      </c>
      <c r="K24" s="38">
        <v>4</v>
      </c>
      <c r="L24" s="9">
        <v>5</v>
      </c>
      <c r="M24" s="5">
        <v>14</v>
      </c>
      <c r="N24" s="9">
        <v>5</v>
      </c>
      <c r="O24" s="5">
        <v>2</v>
      </c>
      <c r="P24" s="328">
        <v>5</v>
      </c>
      <c r="Q24" s="329">
        <v>2</v>
      </c>
      <c r="R24" s="119">
        <f t="shared" si="0"/>
        <v>15</v>
      </c>
      <c r="S24" s="119">
        <f t="shared" si="0"/>
        <v>22</v>
      </c>
      <c r="T24" s="119">
        <f t="shared" si="4"/>
        <v>7</v>
      </c>
      <c r="U24" s="333" t="s">
        <v>1153</v>
      </c>
      <c r="V24" s="277">
        <f t="shared" si="5"/>
        <v>40</v>
      </c>
      <c r="W24" s="5">
        <f t="shared" si="6"/>
        <v>100</v>
      </c>
      <c r="X24" s="5">
        <f t="shared" si="7"/>
        <v>40</v>
      </c>
    </row>
    <row r="25" spans="1:24" ht="57" customHeight="1" x14ac:dyDescent="0.2">
      <c r="A25" s="9">
        <v>8</v>
      </c>
      <c r="B25" s="469" t="s">
        <v>662</v>
      </c>
      <c r="C25" s="470"/>
      <c r="D25" s="49" t="s">
        <v>663</v>
      </c>
      <c r="E25" s="18">
        <v>15</v>
      </c>
      <c r="F25" s="17">
        <f t="shared" si="1"/>
        <v>656192.85</v>
      </c>
      <c r="G25" s="17">
        <f t="shared" si="2"/>
        <v>656192.85</v>
      </c>
      <c r="H25" s="120">
        <f t="shared" si="3"/>
        <v>16</v>
      </c>
      <c r="I25" s="120">
        <f t="shared" si="3"/>
        <v>16</v>
      </c>
      <c r="J25" s="9">
        <v>4</v>
      </c>
      <c r="K25" s="38">
        <v>4</v>
      </c>
      <c r="L25" s="9">
        <v>4</v>
      </c>
      <c r="M25" s="5">
        <v>4</v>
      </c>
      <c r="N25" s="9">
        <v>4</v>
      </c>
      <c r="O25" s="5">
        <v>4</v>
      </c>
      <c r="P25" s="328">
        <v>4</v>
      </c>
      <c r="Q25" s="329">
        <v>4</v>
      </c>
      <c r="R25" s="119">
        <f t="shared" si="0"/>
        <v>16</v>
      </c>
      <c r="S25" s="119">
        <f t="shared" si="0"/>
        <v>16</v>
      </c>
      <c r="T25" s="119">
        <f t="shared" si="4"/>
        <v>0</v>
      </c>
      <c r="U25" s="334"/>
      <c r="V25" s="277">
        <f t="shared" si="5"/>
        <v>100</v>
      </c>
      <c r="W25" s="5">
        <f t="shared" si="6"/>
        <v>100</v>
      </c>
      <c r="X25" s="5">
        <f t="shared" si="7"/>
        <v>100</v>
      </c>
    </row>
    <row r="26" spans="1:24" s="1" customFormat="1" ht="30" customHeight="1" x14ac:dyDescent="0.2">
      <c r="A26" s="370" t="s">
        <v>24</v>
      </c>
      <c r="B26" s="371"/>
      <c r="C26" s="372"/>
      <c r="D26" s="18"/>
      <c r="E26" s="18">
        <f>SUM(E18:E25)</f>
        <v>100</v>
      </c>
      <c r="F26" s="19">
        <f>SEGUIMIENTO!D49</f>
        <v>4374619</v>
      </c>
      <c r="G26" s="19">
        <f>SEGUIMIENTO!E49</f>
        <v>4374619</v>
      </c>
      <c r="H26" s="18">
        <f t="shared" ref="H26:Q26" si="8">SUM(H18:H25)</f>
        <v>499</v>
      </c>
      <c r="I26" s="18">
        <f t="shared" si="8"/>
        <v>500</v>
      </c>
      <c r="J26" s="18">
        <f t="shared" si="8"/>
        <v>119</v>
      </c>
      <c r="K26" s="18">
        <f t="shared" si="8"/>
        <v>117</v>
      </c>
      <c r="L26" s="18">
        <f t="shared" si="8"/>
        <v>125</v>
      </c>
      <c r="M26" s="18">
        <f t="shared" si="8"/>
        <v>145</v>
      </c>
      <c r="N26" s="18">
        <f t="shared" si="8"/>
        <v>125</v>
      </c>
      <c r="O26" s="18">
        <f t="shared" si="8"/>
        <v>111</v>
      </c>
      <c r="P26" s="18">
        <f t="shared" si="8"/>
        <v>130</v>
      </c>
      <c r="Q26" s="18">
        <f t="shared" si="8"/>
        <v>127</v>
      </c>
      <c r="R26" s="120">
        <f>J26+L26+N26+P26</f>
        <v>499</v>
      </c>
      <c r="S26" s="120">
        <f>K26+M26+O26+Q26</f>
        <v>500</v>
      </c>
      <c r="T26" s="120">
        <f>S26-R26</f>
        <v>1</v>
      </c>
      <c r="U26" s="21"/>
      <c r="V26" s="277">
        <f t="shared" si="5"/>
        <v>97.692307692307693</v>
      </c>
      <c r="W26" s="5">
        <f t="shared" si="6"/>
        <v>100</v>
      </c>
      <c r="X26" s="5">
        <f t="shared" si="7"/>
        <v>97.692307692307693</v>
      </c>
    </row>
    <row r="27" spans="1:24" s="6" customFormat="1" ht="14.25" customHeight="1" x14ac:dyDescent="0.2">
      <c r="B27" s="11" t="s">
        <v>25</v>
      </c>
      <c r="F27" s="10"/>
      <c r="H27" s="6" t="s">
        <v>26</v>
      </c>
    </row>
    <row r="31" spans="1:24" x14ac:dyDescent="0.2">
      <c r="C31" s="6"/>
      <c r="D31" s="6"/>
      <c r="E31" s="6"/>
      <c r="F31" s="6"/>
      <c r="G31" s="6"/>
      <c r="H31" s="6"/>
      <c r="I31" s="6"/>
      <c r="J31" s="6"/>
      <c r="K31" s="6"/>
      <c r="L31" s="6"/>
      <c r="M31" s="6"/>
      <c r="N31" s="6"/>
      <c r="O31" s="6"/>
      <c r="P31" s="6"/>
      <c r="Q31" s="6"/>
      <c r="R31" s="6"/>
      <c r="S31" s="6"/>
      <c r="T31" s="50"/>
      <c r="U31" s="50"/>
      <c r="V31" s="395"/>
      <c r="W31" s="395"/>
      <c r="X31" s="6"/>
    </row>
    <row r="32" spans="1:24" x14ac:dyDescent="0.2">
      <c r="C32" s="388" t="s">
        <v>54</v>
      </c>
      <c r="D32" s="388"/>
      <c r="E32" s="388"/>
      <c r="F32" s="6"/>
      <c r="G32" s="6"/>
      <c r="H32" s="6"/>
      <c r="I32" s="6"/>
      <c r="J32" s="387" t="s">
        <v>283</v>
      </c>
      <c r="K32" s="387"/>
      <c r="L32" s="387"/>
      <c r="M32" s="387"/>
      <c r="N32" s="387"/>
      <c r="O32" s="387"/>
      <c r="P32" s="387"/>
      <c r="Q32" s="387"/>
      <c r="R32" s="387"/>
      <c r="S32" s="387"/>
      <c r="T32" s="387"/>
      <c r="U32" s="387"/>
      <c r="V32" s="387"/>
      <c r="W32" s="387"/>
      <c r="X32" s="387"/>
    </row>
    <row r="33" spans="3:24" x14ac:dyDescent="0.2">
      <c r="C33" s="387" t="s">
        <v>53</v>
      </c>
      <c r="D33" s="387"/>
      <c r="E33" s="387"/>
      <c r="F33" s="6"/>
      <c r="G33" s="6"/>
      <c r="H33" s="6"/>
      <c r="I33" s="6"/>
      <c r="J33" s="387" t="s">
        <v>113</v>
      </c>
      <c r="K33" s="387"/>
      <c r="L33" s="387"/>
      <c r="M33" s="387"/>
      <c r="N33" s="387"/>
      <c r="O33" s="387"/>
      <c r="P33" s="387"/>
      <c r="Q33" s="387"/>
      <c r="R33" s="387"/>
      <c r="S33" s="387"/>
      <c r="T33" s="387"/>
      <c r="U33" s="387"/>
      <c r="V33" s="387"/>
      <c r="W33" s="387"/>
      <c r="X33" s="387"/>
    </row>
  </sheetData>
  <mergeCells count="35">
    <mergeCell ref="C33:E33"/>
    <mergeCell ref="J33:X33"/>
    <mergeCell ref="B19:C19"/>
    <mergeCell ref="B20:C20"/>
    <mergeCell ref="B21:C21"/>
    <mergeCell ref="B22:C22"/>
    <mergeCell ref="B23:C23"/>
    <mergeCell ref="B24:C24"/>
    <mergeCell ref="B25:C25"/>
    <mergeCell ref="A26:C26"/>
    <mergeCell ref="V31:W31"/>
    <mergeCell ref="C32:E32"/>
    <mergeCell ref="J32:X32"/>
    <mergeCell ref="B18:C18"/>
    <mergeCell ref="A14:X14"/>
    <mergeCell ref="A15:X15"/>
    <mergeCell ref="A16:C16"/>
    <mergeCell ref="D16:D17"/>
    <mergeCell ref="E16:E17"/>
    <mergeCell ref="F16:G16"/>
    <mergeCell ref="H16:I16"/>
    <mergeCell ref="J16:K16"/>
    <mergeCell ref="L16:M16"/>
    <mergeCell ref="N16:O16"/>
    <mergeCell ref="P16:Q16"/>
    <mergeCell ref="R16:T16"/>
    <mergeCell ref="U16:U17"/>
    <mergeCell ref="V16:X16"/>
    <mergeCell ref="B17:C17"/>
    <mergeCell ref="A6:X6"/>
    <mergeCell ref="A1:X1"/>
    <mergeCell ref="A2:X2"/>
    <mergeCell ref="A3:X3"/>
    <mergeCell ref="A4:X4"/>
    <mergeCell ref="A5:X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opLeftCell="A3" workbookViewId="0">
      <selection activeCell="V21" sqref="V21:V22"/>
    </sheetView>
  </sheetViews>
  <sheetFormatPr baseColWidth="10" defaultRowHeight="12.75" x14ac:dyDescent="0.2"/>
  <cols>
    <col min="1" max="1" width="5.42578125" style="36" customWidth="1"/>
    <col min="2" max="2" width="12" style="36" customWidth="1"/>
    <col min="3" max="3" width="26.42578125" style="36" customWidth="1"/>
    <col min="4" max="4" width="9.42578125" style="36" customWidth="1"/>
    <col min="5" max="5" width="11.42578125" style="36"/>
    <col min="6" max="6" width="13.28515625" style="36" customWidth="1"/>
    <col min="7" max="7" width="12.42578125" style="36" bestFit="1" customWidth="1"/>
    <col min="8" max="9" width="11.42578125" style="36" hidden="1" customWidth="1"/>
    <col min="10" max="15" width="9.5703125" style="36" hidden="1" customWidth="1"/>
    <col min="16" max="17" width="9.5703125" style="36" customWidth="1"/>
    <col min="18" max="18" width="10.7109375" style="36" customWidth="1"/>
    <col min="19" max="19" width="11.42578125" style="36" customWidth="1"/>
    <col min="20" max="20" width="10.42578125" style="36" customWidth="1"/>
    <col min="21" max="21" width="13.7109375" style="36" customWidth="1"/>
    <col min="22" max="22" width="7.42578125" style="36" customWidth="1"/>
    <col min="23" max="23" width="8.140625" style="36" customWidth="1"/>
    <col min="24" max="24" width="8.2851562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x14ac:dyDescent="0.2">
      <c r="A3" s="369" t="s">
        <v>114</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hidden="1" x14ac:dyDescent="0.2">
      <c r="A6" s="369" t="s">
        <v>135</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6"/>
      <c r="B7" s="6"/>
      <c r="C7" s="6"/>
      <c r="D7" s="6"/>
      <c r="E7" s="6"/>
      <c r="F7" s="6"/>
      <c r="G7" s="6"/>
      <c r="H7" s="6"/>
      <c r="I7" s="6"/>
      <c r="J7" s="6"/>
      <c r="K7" s="6"/>
      <c r="L7" s="6"/>
      <c r="M7" s="6"/>
      <c r="N7" s="6"/>
      <c r="O7" s="6"/>
      <c r="P7" s="6"/>
      <c r="Q7" s="6"/>
    </row>
    <row r="8" spans="1:24" x14ac:dyDescent="0.2">
      <c r="A8" s="30" t="s">
        <v>36</v>
      </c>
      <c r="B8" s="30"/>
      <c r="C8" s="30" t="s">
        <v>116</v>
      </c>
      <c r="D8" s="1"/>
      <c r="E8" s="1"/>
      <c r="F8" s="1"/>
      <c r="G8" s="1"/>
      <c r="H8" s="1"/>
      <c r="I8" s="1"/>
      <c r="J8" s="1"/>
      <c r="K8" s="1"/>
      <c r="L8" s="6"/>
      <c r="M8" s="6"/>
      <c r="N8" s="6"/>
      <c r="O8" s="6"/>
      <c r="P8" s="6"/>
      <c r="Q8" s="6"/>
    </row>
    <row r="9" spans="1:24" x14ac:dyDescent="0.2">
      <c r="A9" s="30" t="s">
        <v>0</v>
      </c>
      <c r="B9" s="31"/>
      <c r="C9" s="30" t="s">
        <v>117</v>
      </c>
      <c r="D9" s="1"/>
      <c r="E9" s="1"/>
      <c r="F9" s="1"/>
      <c r="G9" s="1"/>
      <c r="H9" s="1"/>
      <c r="I9" s="1"/>
      <c r="J9" s="1"/>
      <c r="K9" s="1"/>
      <c r="L9" s="6"/>
      <c r="M9" s="6"/>
      <c r="N9" s="6"/>
      <c r="O9" s="6"/>
      <c r="P9" s="6"/>
      <c r="Q9" s="6"/>
    </row>
    <row r="10" spans="1:24" x14ac:dyDescent="0.2">
      <c r="A10" s="30" t="s">
        <v>60</v>
      </c>
      <c r="B10" s="31"/>
      <c r="C10" s="30" t="s">
        <v>136</v>
      </c>
      <c r="D10" s="1"/>
      <c r="E10" s="1"/>
      <c r="F10" s="1"/>
      <c r="G10" s="1"/>
      <c r="H10" s="1"/>
      <c r="I10" s="1"/>
      <c r="J10" s="1"/>
      <c r="K10" s="1"/>
      <c r="L10" s="6"/>
      <c r="M10" s="6"/>
      <c r="N10" s="6"/>
      <c r="O10" s="6"/>
      <c r="P10" s="6"/>
      <c r="Q10" s="6"/>
    </row>
    <row r="11" spans="1:24" x14ac:dyDescent="0.2">
      <c r="A11" s="30" t="s">
        <v>6</v>
      </c>
      <c r="B11" s="31"/>
      <c r="C11" s="367" t="s">
        <v>137</v>
      </c>
      <c r="D11" s="367"/>
      <c r="E11" s="367"/>
      <c r="F11" s="1"/>
      <c r="G11" s="1"/>
      <c r="H11" s="1"/>
      <c r="I11" s="1"/>
      <c r="J11" s="1"/>
      <c r="K11" s="1"/>
      <c r="L11" s="6"/>
      <c r="M11" s="6"/>
      <c r="N11" s="6"/>
      <c r="O11" s="6"/>
      <c r="P11" s="6"/>
      <c r="Q11" s="6"/>
    </row>
    <row r="12" spans="1:24" x14ac:dyDescent="0.2">
      <c r="A12" s="1" t="s">
        <v>38</v>
      </c>
      <c r="B12" s="1"/>
      <c r="C12" s="41" t="s">
        <v>120</v>
      </c>
      <c r="D12" s="1"/>
      <c r="E12" s="1"/>
      <c r="F12" s="1"/>
      <c r="G12" s="1"/>
      <c r="H12" s="1"/>
      <c r="I12" s="1"/>
      <c r="J12" s="1"/>
      <c r="K12" s="1"/>
      <c r="L12" s="6"/>
      <c r="M12" s="6"/>
      <c r="N12" s="6"/>
      <c r="O12" s="6"/>
      <c r="P12" s="6"/>
      <c r="Q12" s="6"/>
      <c r="U12" s="46"/>
      <c r="W12" s="397"/>
      <c r="X12" s="397"/>
    </row>
    <row r="13" spans="1:24" x14ac:dyDescent="0.2">
      <c r="A13" s="369" t="s">
        <v>3</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row>
    <row r="14" spans="1:24" ht="24.75" customHeight="1" x14ac:dyDescent="0.2">
      <c r="A14" s="383" t="s">
        <v>138</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row>
    <row r="15" spans="1:24" x14ac:dyDescent="0.2">
      <c r="A15" s="6"/>
      <c r="B15" s="6"/>
      <c r="C15" s="6"/>
      <c r="D15" s="6"/>
      <c r="E15" s="6"/>
      <c r="F15" s="6"/>
      <c r="G15" s="6"/>
      <c r="H15" s="6"/>
      <c r="I15" s="6"/>
      <c r="J15" s="6"/>
      <c r="K15" s="6"/>
      <c r="L15" s="6"/>
      <c r="M15" s="6"/>
      <c r="N15" s="6"/>
      <c r="O15" s="6"/>
      <c r="P15" s="6"/>
      <c r="Q15" s="6"/>
    </row>
    <row r="16" spans="1:24" ht="12.7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6"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6" ht="45" customHeight="1" x14ac:dyDescent="0.2">
      <c r="A18" s="9">
        <v>1</v>
      </c>
      <c r="B18" s="377" t="s">
        <v>139</v>
      </c>
      <c r="C18" s="378"/>
      <c r="D18" s="18" t="s">
        <v>140</v>
      </c>
      <c r="E18" s="18">
        <v>35</v>
      </c>
      <c r="F18" s="47">
        <f>$F$23*E18/100</f>
        <v>1673339.5</v>
      </c>
      <c r="G18" s="47">
        <f>$F$23*E18/100</f>
        <v>1673339.5</v>
      </c>
      <c r="H18" s="14">
        <f t="shared" ref="H18:I20" si="0">J18+L18+N18+P18</f>
        <v>120</v>
      </c>
      <c r="I18" s="5">
        <f t="shared" si="0"/>
        <v>120</v>
      </c>
      <c r="J18" s="9">
        <v>60</v>
      </c>
      <c r="K18" s="38">
        <v>60</v>
      </c>
      <c r="L18" s="51">
        <v>20</v>
      </c>
      <c r="M18" s="38">
        <v>20</v>
      </c>
      <c r="N18" s="51">
        <v>20</v>
      </c>
      <c r="O18" s="38">
        <v>20</v>
      </c>
      <c r="P18" s="283">
        <v>20</v>
      </c>
      <c r="Q18" s="292">
        <v>20</v>
      </c>
      <c r="R18" s="12">
        <f t="shared" ref="R18:S23" si="1">J18+L18+N18+P18</f>
        <v>120</v>
      </c>
      <c r="S18" s="13">
        <f t="shared" si="1"/>
        <v>120</v>
      </c>
      <c r="T18" s="13">
        <f t="shared" ref="T18:T23" si="2">S18-R18</f>
        <v>0</v>
      </c>
      <c r="U18" s="7"/>
      <c r="V18" s="5">
        <f>Q18/P18*100</f>
        <v>100</v>
      </c>
      <c r="W18" s="5">
        <f>G18/F18*100</f>
        <v>100</v>
      </c>
      <c r="X18" s="5">
        <f>V18/W18*100</f>
        <v>100</v>
      </c>
    </row>
    <row r="19" spans="1:26" ht="96" x14ac:dyDescent="0.2">
      <c r="A19" s="9">
        <v>2</v>
      </c>
      <c r="B19" s="377" t="s">
        <v>141</v>
      </c>
      <c r="C19" s="378"/>
      <c r="D19" s="18" t="s">
        <v>142</v>
      </c>
      <c r="E19" s="18">
        <v>35</v>
      </c>
      <c r="F19" s="47">
        <f>$F$23*E19/100</f>
        <v>1673339.5</v>
      </c>
      <c r="G19" s="47">
        <f>$F$23*E19/100</f>
        <v>1673339.5</v>
      </c>
      <c r="H19" s="14">
        <f t="shared" si="0"/>
        <v>600</v>
      </c>
      <c r="I19" s="5">
        <f t="shared" si="0"/>
        <v>694</v>
      </c>
      <c r="J19" s="9">
        <v>300</v>
      </c>
      <c r="K19" s="38">
        <v>300</v>
      </c>
      <c r="L19" s="51">
        <v>100</v>
      </c>
      <c r="M19" s="38">
        <v>100</v>
      </c>
      <c r="N19" s="51">
        <v>100</v>
      </c>
      <c r="O19" s="38">
        <v>100</v>
      </c>
      <c r="P19" s="283">
        <v>100</v>
      </c>
      <c r="Q19" s="292">
        <v>194</v>
      </c>
      <c r="R19" s="12">
        <f t="shared" si="1"/>
        <v>600</v>
      </c>
      <c r="S19" s="13">
        <f t="shared" si="1"/>
        <v>694</v>
      </c>
      <c r="T19" s="13">
        <f t="shared" si="2"/>
        <v>94</v>
      </c>
      <c r="U19" s="331" t="s">
        <v>1149</v>
      </c>
      <c r="V19" s="277">
        <f t="shared" ref="V19:V23" si="3">Q19/P19*100</f>
        <v>194</v>
      </c>
      <c r="W19" s="5">
        <f>G19/F19*100</f>
        <v>100</v>
      </c>
      <c r="X19" s="5">
        <f>V19/W19*100</f>
        <v>194</v>
      </c>
    </row>
    <row r="20" spans="1:26" ht="45" customHeight="1" x14ac:dyDescent="0.2">
      <c r="A20" s="9">
        <v>3</v>
      </c>
      <c r="B20" s="377" t="s">
        <v>143</v>
      </c>
      <c r="C20" s="378"/>
      <c r="D20" s="18" t="s">
        <v>144</v>
      </c>
      <c r="E20" s="18">
        <v>30</v>
      </c>
      <c r="F20" s="47">
        <f>$F$23*E20/100</f>
        <v>1434291</v>
      </c>
      <c r="G20" s="47">
        <f>$F$23*E20/100</f>
        <v>1434291</v>
      </c>
      <c r="H20" s="14">
        <f t="shared" si="0"/>
        <v>360</v>
      </c>
      <c r="I20" s="5">
        <f t="shared" si="0"/>
        <v>360</v>
      </c>
      <c r="J20" s="9">
        <v>180</v>
      </c>
      <c r="K20" s="38">
        <v>180</v>
      </c>
      <c r="L20" s="51">
        <v>60</v>
      </c>
      <c r="M20" s="38">
        <v>60</v>
      </c>
      <c r="N20" s="51">
        <v>60</v>
      </c>
      <c r="O20" s="38">
        <v>60</v>
      </c>
      <c r="P20" s="283">
        <v>60</v>
      </c>
      <c r="Q20" s="292">
        <v>60</v>
      </c>
      <c r="R20" s="12">
        <f t="shared" si="1"/>
        <v>360</v>
      </c>
      <c r="S20" s="13">
        <f t="shared" si="1"/>
        <v>360</v>
      </c>
      <c r="T20" s="13">
        <f t="shared" si="2"/>
        <v>0</v>
      </c>
      <c r="U20" s="7"/>
      <c r="V20" s="277">
        <f t="shared" si="3"/>
        <v>100</v>
      </c>
      <c r="W20" s="5">
        <f>G20/F20*100</f>
        <v>100</v>
      </c>
      <c r="X20" s="5">
        <f>V20/W20*100</f>
        <v>100</v>
      </c>
    </row>
    <row r="21" spans="1:26" ht="45" customHeight="1" x14ac:dyDescent="0.2">
      <c r="A21" s="9"/>
      <c r="B21" s="377"/>
      <c r="C21" s="378"/>
      <c r="D21" s="18"/>
      <c r="E21" s="18"/>
      <c r="F21" s="52"/>
      <c r="G21" s="52"/>
      <c r="H21" s="14">
        <f>J21+L21+N21+P21</f>
        <v>0</v>
      </c>
      <c r="I21" s="5"/>
      <c r="J21" s="9"/>
      <c r="K21" s="38"/>
      <c r="L21" s="51"/>
      <c r="M21" s="38"/>
      <c r="N21" s="51"/>
      <c r="O21" s="38"/>
      <c r="P21" s="51"/>
      <c r="Q21" s="38"/>
      <c r="R21" s="12"/>
      <c r="S21" s="13"/>
      <c r="T21" s="13"/>
      <c r="U21" s="7"/>
      <c r="V21" s="277"/>
      <c r="W21" s="5"/>
      <c r="X21" s="5"/>
    </row>
    <row r="22" spans="1:26" ht="45" customHeight="1" x14ac:dyDescent="0.2">
      <c r="A22" s="9"/>
      <c r="B22" s="377"/>
      <c r="C22" s="378"/>
      <c r="D22" s="18"/>
      <c r="E22" s="18"/>
      <c r="F22" s="52"/>
      <c r="G22" s="52"/>
      <c r="H22" s="14">
        <f>J22+L22+N22+P22</f>
        <v>0</v>
      </c>
      <c r="I22" s="5"/>
      <c r="J22" s="9"/>
      <c r="K22" s="38"/>
      <c r="L22" s="51"/>
      <c r="M22" s="38"/>
      <c r="N22" s="51"/>
      <c r="O22" s="38"/>
      <c r="P22" s="51"/>
      <c r="Q22" s="38"/>
      <c r="R22" s="12"/>
      <c r="S22" s="13"/>
      <c r="T22" s="13"/>
      <c r="U22" s="7"/>
      <c r="V22" s="277"/>
      <c r="W22" s="5"/>
      <c r="X22" s="5"/>
    </row>
    <row r="23" spans="1:26" s="1" customFormat="1" ht="36.75" customHeight="1" x14ac:dyDescent="0.2">
      <c r="A23" s="370" t="s">
        <v>24</v>
      </c>
      <c r="B23" s="371"/>
      <c r="C23" s="372"/>
      <c r="D23" s="18"/>
      <c r="E23" s="18">
        <f>SUM(E18:E22)</f>
        <v>100</v>
      </c>
      <c r="F23" s="19">
        <f>SEGUIMIENTO!D6</f>
        <v>4780970</v>
      </c>
      <c r="G23" s="19">
        <f>SEGUIMIENTO!E6</f>
        <v>4760439</v>
      </c>
      <c r="H23" s="18">
        <f t="shared" ref="H23:Q23" si="4">SUM(H18:H22)</f>
        <v>1080</v>
      </c>
      <c r="I23" s="18">
        <f t="shared" si="4"/>
        <v>1174</v>
      </c>
      <c r="J23" s="18">
        <f t="shared" si="4"/>
        <v>540</v>
      </c>
      <c r="K23" s="18">
        <f t="shared" si="4"/>
        <v>540</v>
      </c>
      <c r="L23" s="18">
        <f t="shared" si="4"/>
        <v>180</v>
      </c>
      <c r="M23" s="18">
        <f t="shared" si="4"/>
        <v>180</v>
      </c>
      <c r="N23" s="18">
        <f t="shared" si="4"/>
        <v>180</v>
      </c>
      <c r="O23" s="18">
        <f t="shared" si="4"/>
        <v>180</v>
      </c>
      <c r="P23" s="18">
        <f t="shared" si="4"/>
        <v>180</v>
      </c>
      <c r="Q23" s="18">
        <f t="shared" si="4"/>
        <v>274</v>
      </c>
      <c r="R23" s="14">
        <f t="shared" si="1"/>
        <v>1080</v>
      </c>
      <c r="S23" s="14">
        <f t="shared" si="1"/>
        <v>1174</v>
      </c>
      <c r="T23" s="14">
        <f t="shared" si="2"/>
        <v>94</v>
      </c>
      <c r="U23" s="14"/>
      <c r="V23" s="277">
        <f t="shared" si="3"/>
        <v>152.22222222222223</v>
      </c>
      <c r="W23" s="5">
        <f>G23/F23*100</f>
        <v>99.570568315634688</v>
      </c>
      <c r="X23" s="5">
        <f>V23/W23*100</f>
        <v>152.87873193581052</v>
      </c>
    </row>
    <row r="24" spans="1:26" s="6" customFormat="1" ht="14.25" customHeight="1" x14ac:dyDescent="0.2">
      <c r="F24" s="10"/>
    </row>
    <row r="25" spans="1:26" s="6" customFormat="1" ht="14.25" customHeight="1" x14ac:dyDescent="0.2">
      <c r="B25" s="11" t="s">
        <v>25</v>
      </c>
      <c r="F25" s="10"/>
      <c r="H25" s="6" t="s">
        <v>26</v>
      </c>
    </row>
    <row r="29" spans="1:26" x14ac:dyDescent="0.2">
      <c r="C29" s="6"/>
      <c r="D29" s="6"/>
      <c r="E29" s="6"/>
      <c r="F29" s="6"/>
      <c r="G29" s="6"/>
      <c r="H29" s="6"/>
      <c r="I29" s="6"/>
      <c r="J29" s="6"/>
      <c r="K29" s="6"/>
      <c r="L29" s="6"/>
      <c r="M29" s="6"/>
      <c r="N29" s="6"/>
      <c r="O29" s="6"/>
      <c r="P29" s="6"/>
      <c r="Q29" s="6"/>
      <c r="R29" s="6"/>
      <c r="S29" s="6"/>
      <c r="T29" s="50"/>
      <c r="U29" s="50"/>
      <c r="V29" s="395"/>
      <c r="W29" s="395"/>
      <c r="X29" s="6"/>
      <c r="Y29" s="6"/>
      <c r="Z29" s="6"/>
    </row>
    <row r="30" spans="1:26" x14ac:dyDescent="0.2">
      <c r="C30" s="388" t="s">
        <v>54</v>
      </c>
      <c r="D30" s="388"/>
      <c r="E30" s="388"/>
      <c r="F30" s="6"/>
      <c r="G30" s="6"/>
      <c r="H30" s="6"/>
      <c r="I30" s="6"/>
      <c r="J30" s="387" t="s">
        <v>145</v>
      </c>
      <c r="K30" s="387"/>
      <c r="L30" s="387"/>
      <c r="M30" s="387"/>
      <c r="N30" s="387"/>
      <c r="O30" s="387"/>
      <c r="P30" s="387"/>
      <c r="Q30" s="387"/>
      <c r="R30" s="387"/>
      <c r="S30" s="387"/>
      <c r="T30" s="387"/>
      <c r="U30" s="387"/>
      <c r="V30" s="387"/>
      <c r="W30" s="387"/>
      <c r="X30" s="387"/>
      <c r="Y30" s="6"/>
      <c r="Z30" s="6"/>
    </row>
    <row r="31" spans="1:26" x14ac:dyDescent="0.2">
      <c r="C31" s="387" t="s">
        <v>53</v>
      </c>
      <c r="D31" s="387"/>
      <c r="E31" s="387"/>
      <c r="F31" s="6"/>
      <c r="G31" s="6"/>
      <c r="H31" s="6"/>
      <c r="I31" s="6"/>
      <c r="J31" s="387" t="s">
        <v>113</v>
      </c>
      <c r="K31" s="387"/>
      <c r="L31" s="387"/>
      <c r="M31" s="387"/>
      <c r="N31" s="387"/>
      <c r="O31" s="387"/>
      <c r="P31" s="387"/>
      <c r="Q31" s="387"/>
      <c r="R31" s="387"/>
      <c r="S31" s="387"/>
      <c r="T31" s="387"/>
      <c r="U31" s="387"/>
      <c r="V31" s="387"/>
      <c r="W31" s="387"/>
      <c r="X31" s="387"/>
      <c r="Y31" s="6"/>
      <c r="Z31" s="6"/>
    </row>
  </sheetData>
  <mergeCells count="34">
    <mergeCell ref="A1:X1"/>
    <mergeCell ref="A2:X2"/>
    <mergeCell ref="A3:X3"/>
    <mergeCell ref="A4:X4"/>
    <mergeCell ref="A5:X5"/>
    <mergeCell ref="A6:X6"/>
    <mergeCell ref="C11:E11"/>
    <mergeCell ref="W12:X12"/>
    <mergeCell ref="A13:X13"/>
    <mergeCell ref="A14:X14"/>
    <mergeCell ref="U16:U17"/>
    <mergeCell ref="V16:X16"/>
    <mergeCell ref="B17:C17"/>
    <mergeCell ref="B18:C18"/>
    <mergeCell ref="B19:C19"/>
    <mergeCell ref="J16:K16"/>
    <mergeCell ref="L16:M16"/>
    <mergeCell ref="N16:O16"/>
    <mergeCell ref="P16:Q16"/>
    <mergeCell ref="R16:T16"/>
    <mergeCell ref="A16:C16"/>
    <mergeCell ref="D16:D17"/>
    <mergeCell ref="E16:E17"/>
    <mergeCell ref="F16:G16"/>
    <mergeCell ref="H16:I16"/>
    <mergeCell ref="C30:E30"/>
    <mergeCell ref="J30:X30"/>
    <mergeCell ref="C31:E31"/>
    <mergeCell ref="J31:X31"/>
    <mergeCell ref="B20:C20"/>
    <mergeCell ref="B21:C21"/>
    <mergeCell ref="B22:C22"/>
    <mergeCell ref="A23:C23"/>
    <mergeCell ref="V29:W29"/>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workbookViewId="0">
      <selection activeCell="V26" sqref="V26"/>
    </sheetView>
  </sheetViews>
  <sheetFormatPr baseColWidth="10" defaultRowHeight="12.75" x14ac:dyDescent="0.2"/>
  <cols>
    <col min="1" max="1" width="10.42578125" style="36" customWidth="1"/>
    <col min="2" max="2" width="6" style="36" customWidth="1"/>
    <col min="3" max="3" width="23.42578125" style="36" customWidth="1"/>
    <col min="4" max="4" width="13.28515625" style="36" customWidth="1"/>
    <col min="5" max="5" width="10.5703125" style="36" customWidth="1"/>
    <col min="6" max="6" width="12.28515625" style="36" customWidth="1"/>
    <col min="7" max="7" width="12.42578125" style="36" bestFit="1" customWidth="1"/>
    <col min="8" max="10" width="9.28515625" style="36" hidden="1" customWidth="1"/>
    <col min="11" max="11" width="0.140625" style="36" hidden="1" customWidth="1"/>
    <col min="12" max="15" width="9.28515625" style="36" hidden="1" customWidth="1"/>
    <col min="16" max="20" width="9.28515625" style="36" customWidth="1"/>
    <col min="21" max="21" width="21.8554687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222</v>
      </c>
      <c r="C8" s="145" t="s">
        <v>648</v>
      </c>
      <c r="D8" s="154"/>
      <c r="E8" s="1"/>
      <c r="F8" s="1"/>
      <c r="G8" s="1"/>
      <c r="H8" s="1"/>
      <c r="I8" s="1"/>
      <c r="J8" s="1"/>
      <c r="K8" s="1"/>
      <c r="L8" s="1"/>
      <c r="M8" s="1"/>
      <c r="N8" s="1"/>
      <c r="O8" s="1"/>
      <c r="P8" s="1"/>
      <c r="Q8" s="1"/>
    </row>
    <row r="9" spans="1:24" x14ac:dyDescent="0.2">
      <c r="A9" s="143" t="s">
        <v>0</v>
      </c>
      <c r="B9" s="144">
        <v>8</v>
      </c>
      <c r="C9" s="145" t="s">
        <v>649</v>
      </c>
      <c r="D9" s="154"/>
      <c r="E9" s="1"/>
      <c r="F9" s="1"/>
      <c r="G9" s="1"/>
      <c r="H9" s="1"/>
      <c r="I9" s="1"/>
      <c r="J9" s="1"/>
      <c r="K9" s="1"/>
      <c r="L9" s="6"/>
      <c r="M9" s="6"/>
      <c r="N9" s="6"/>
      <c r="O9" s="6"/>
      <c r="P9" s="6"/>
      <c r="Q9" s="6"/>
    </row>
    <row r="10" spans="1:24" x14ac:dyDescent="0.2">
      <c r="A10" s="143" t="s">
        <v>461</v>
      </c>
      <c r="B10" s="144">
        <v>3</v>
      </c>
      <c r="C10" s="145" t="s">
        <v>664</v>
      </c>
      <c r="D10" s="154"/>
      <c r="E10" s="1"/>
      <c r="F10" s="1"/>
      <c r="G10" s="1"/>
      <c r="H10" s="1"/>
      <c r="I10" s="1"/>
      <c r="J10" s="1"/>
      <c r="K10" s="1"/>
      <c r="L10" s="6"/>
      <c r="M10" s="6"/>
      <c r="N10" s="6"/>
      <c r="O10" s="6"/>
      <c r="P10" s="6"/>
      <c r="Q10" s="6"/>
    </row>
    <row r="11" spans="1:24" x14ac:dyDescent="0.2">
      <c r="A11" s="143" t="s">
        <v>6</v>
      </c>
      <c r="B11" s="147">
        <v>17</v>
      </c>
      <c r="C11" s="145" t="s">
        <v>665</v>
      </c>
      <c r="D11" s="154"/>
      <c r="E11" s="1"/>
      <c r="F11" s="1"/>
      <c r="G11" s="1"/>
      <c r="H11" s="1"/>
      <c r="I11" s="1"/>
      <c r="J11" s="1"/>
      <c r="K11" s="1"/>
      <c r="L11" s="6"/>
      <c r="M11" s="6"/>
      <c r="N11" s="6"/>
      <c r="O11" s="6"/>
      <c r="P11" s="6"/>
      <c r="Q11" s="6"/>
    </row>
    <row r="12" spans="1:24" x14ac:dyDescent="0.2">
      <c r="A12" s="143" t="s">
        <v>447</v>
      </c>
      <c r="B12" s="144">
        <v>7</v>
      </c>
      <c r="C12" s="145" t="s">
        <v>666</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35.25" customHeight="1" x14ac:dyDescent="0.2">
      <c r="A15" s="383" t="s">
        <v>667</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1.75"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38.25" x14ac:dyDescent="0.2">
      <c r="A19" s="204">
        <v>1</v>
      </c>
      <c r="B19" s="485" t="s">
        <v>668</v>
      </c>
      <c r="C19" s="486"/>
      <c r="D19" s="205" t="s">
        <v>281</v>
      </c>
      <c r="E19" s="205">
        <v>5</v>
      </c>
      <c r="F19" s="17">
        <f>$F$45*E19/100</f>
        <v>177963.3</v>
      </c>
      <c r="G19" s="17">
        <f>$G$45*E19/100</f>
        <v>177963.3</v>
      </c>
      <c r="H19" s="120">
        <f>J19+L19+N19+P19</f>
        <v>95</v>
      </c>
      <c r="I19" s="120">
        <f>K19+M19+O19+Q19</f>
        <v>166</v>
      </c>
      <c r="J19" s="204">
        <v>25</v>
      </c>
      <c r="K19" s="38">
        <v>46</v>
      </c>
      <c r="L19" s="206">
        <v>25</v>
      </c>
      <c r="M19" s="38">
        <v>46</v>
      </c>
      <c r="N19" s="204">
        <v>30</v>
      </c>
      <c r="O19" s="5">
        <v>33</v>
      </c>
      <c r="P19" s="335">
        <v>15</v>
      </c>
      <c r="Q19" s="329">
        <v>41</v>
      </c>
      <c r="R19" s="119">
        <f>J19+L19+N19+P19</f>
        <v>95</v>
      </c>
      <c r="S19" s="119">
        <f>K19+M19+O19+Q19</f>
        <v>166</v>
      </c>
      <c r="T19" s="119">
        <f>S19-R19</f>
        <v>71</v>
      </c>
      <c r="U19" s="336" t="s">
        <v>1054</v>
      </c>
      <c r="V19" s="5">
        <f>Q19/P19*100</f>
        <v>273.33333333333331</v>
      </c>
      <c r="W19" s="5">
        <f>G19/F19*100</f>
        <v>100</v>
      </c>
      <c r="X19" s="5">
        <f>V19/W19*100</f>
        <v>273.33333333333331</v>
      </c>
    </row>
    <row r="20" spans="1:24" ht="37.5" customHeight="1" x14ac:dyDescent="0.2">
      <c r="A20" s="204">
        <v>2</v>
      </c>
      <c r="B20" s="485" t="s">
        <v>669</v>
      </c>
      <c r="C20" s="486"/>
      <c r="D20" s="205" t="s">
        <v>670</v>
      </c>
      <c r="E20" s="205">
        <v>4</v>
      </c>
      <c r="F20" s="17">
        <f t="shared" ref="F20:F44" si="0">$F$45*E20/100</f>
        <v>142370.64000000001</v>
      </c>
      <c r="G20" s="17">
        <f t="shared" ref="G20:G44" si="1">$G$45*E20/100</f>
        <v>142370.64000000001</v>
      </c>
      <c r="H20" s="120">
        <f t="shared" ref="H20:I44" si="2">J20+L20+N20+P20</f>
        <v>55</v>
      </c>
      <c r="I20" s="120">
        <f t="shared" si="2"/>
        <v>100</v>
      </c>
      <c r="J20" s="204">
        <v>15</v>
      </c>
      <c r="K20" s="38">
        <v>13</v>
      </c>
      <c r="L20" s="206">
        <v>10</v>
      </c>
      <c r="M20" s="38">
        <v>30</v>
      </c>
      <c r="N20" s="204">
        <v>20</v>
      </c>
      <c r="O20" s="5">
        <v>30</v>
      </c>
      <c r="P20" s="335">
        <v>10</v>
      </c>
      <c r="Q20" s="329">
        <v>27</v>
      </c>
      <c r="R20" s="119">
        <f t="shared" ref="R20:S45" si="3">J20+L20+N20+P20</f>
        <v>55</v>
      </c>
      <c r="S20" s="119">
        <f t="shared" si="3"/>
        <v>100</v>
      </c>
      <c r="T20" s="119">
        <f t="shared" ref="T20:T45" si="4">S20-R20</f>
        <v>45</v>
      </c>
      <c r="U20" s="337" t="s">
        <v>1054</v>
      </c>
      <c r="V20" s="277">
        <f t="shared" ref="V20:V45" si="5">Q20/P20*100</f>
        <v>270</v>
      </c>
      <c r="W20" s="5">
        <f t="shared" ref="W20:W45" si="6">G20/F20*100</f>
        <v>100</v>
      </c>
      <c r="X20" s="5">
        <f t="shared" ref="X20:X45" si="7">V20/W20*100</f>
        <v>270</v>
      </c>
    </row>
    <row r="21" spans="1:24" ht="37.5" customHeight="1" x14ac:dyDescent="0.2">
      <c r="A21" s="204">
        <v>3</v>
      </c>
      <c r="B21" s="485" t="s">
        <v>671</v>
      </c>
      <c r="C21" s="486"/>
      <c r="D21" s="205" t="s">
        <v>616</v>
      </c>
      <c r="E21" s="205">
        <v>4</v>
      </c>
      <c r="F21" s="17">
        <f t="shared" si="0"/>
        <v>142370.64000000001</v>
      </c>
      <c r="G21" s="17">
        <f t="shared" si="1"/>
        <v>142370.64000000001</v>
      </c>
      <c r="H21" s="120">
        <f t="shared" si="2"/>
        <v>50</v>
      </c>
      <c r="I21" s="120">
        <f t="shared" si="2"/>
        <v>58</v>
      </c>
      <c r="J21" s="204">
        <v>15</v>
      </c>
      <c r="K21" s="38">
        <v>8</v>
      </c>
      <c r="L21" s="206">
        <v>15</v>
      </c>
      <c r="M21" s="38">
        <v>23</v>
      </c>
      <c r="N21" s="204">
        <v>10</v>
      </c>
      <c r="O21" s="5">
        <v>17</v>
      </c>
      <c r="P21" s="335">
        <v>10</v>
      </c>
      <c r="Q21" s="329">
        <v>10</v>
      </c>
      <c r="R21" s="119">
        <f t="shared" si="3"/>
        <v>50</v>
      </c>
      <c r="S21" s="119">
        <f t="shared" si="3"/>
        <v>58</v>
      </c>
      <c r="T21" s="119">
        <f t="shared" si="4"/>
        <v>8</v>
      </c>
      <c r="U21" s="337"/>
      <c r="V21" s="277">
        <f t="shared" si="5"/>
        <v>100</v>
      </c>
      <c r="W21" s="5">
        <f t="shared" si="6"/>
        <v>100</v>
      </c>
      <c r="X21" s="5">
        <f t="shared" si="7"/>
        <v>100</v>
      </c>
    </row>
    <row r="22" spans="1:24" ht="37.5" customHeight="1" x14ac:dyDescent="0.2">
      <c r="A22" s="204">
        <v>4</v>
      </c>
      <c r="B22" s="485" t="s">
        <v>672</v>
      </c>
      <c r="C22" s="486"/>
      <c r="D22" s="205" t="s">
        <v>673</v>
      </c>
      <c r="E22" s="205">
        <v>1</v>
      </c>
      <c r="F22" s="17">
        <f t="shared" si="0"/>
        <v>35592.660000000003</v>
      </c>
      <c r="G22" s="17">
        <f t="shared" si="1"/>
        <v>35592.660000000003</v>
      </c>
      <c r="H22" s="120">
        <f t="shared" si="2"/>
        <v>45</v>
      </c>
      <c r="I22" s="120">
        <f t="shared" si="2"/>
        <v>85</v>
      </c>
      <c r="J22" s="204">
        <v>15</v>
      </c>
      <c r="K22" s="38">
        <v>12</v>
      </c>
      <c r="L22" s="206">
        <v>10</v>
      </c>
      <c r="M22" s="38">
        <v>33</v>
      </c>
      <c r="N22" s="204">
        <v>10</v>
      </c>
      <c r="O22" s="5">
        <v>16</v>
      </c>
      <c r="P22" s="335">
        <v>10</v>
      </c>
      <c r="Q22" s="329">
        <v>24</v>
      </c>
      <c r="R22" s="119">
        <f t="shared" si="3"/>
        <v>45</v>
      </c>
      <c r="S22" s="119">
        <f t="shared" si="3"/>
        <v>85</v>
      </c>
      <c r="T22" s="119">
        <f t="shared" si="4"/>
        <v>40</v>
      </c>
      <c r="U22" s="337" t="s">
        <v>1054</v>
      </c>
      <c r="V22" s="277">
        <f t="shared" si="5"/>
        <v>240</v>
      </c>
      <c r="W22" s="5">
        <f t="shared" si="6"/>
        <v>100</v>
      </c>
      <c r="X22" s="5">
        <f t="shared" si="7"/>
        <v>240</v>
      </c>
    </row>
    <row r="23" spans="1:24" ht="37.5" customHeight="1" x14ac:dyDescent="0.2">
      <c r="A23" s="204">
        <v>5</v>
      </c>
      <c r="B23" s="485" t="s">
        <v>674</v>
      </c>
      <c r="C23" s="486"/>
      <c r="D23" s="205" t="s">
        <v>675</v>
      </c>
      <c r="E23" s="205">
        <v>4</v>
      </c>
      <c r="F23" s="17">
        <f t="shared" si="0"/>
        <v>142370.64000000001</v>
      </c>
      <c r="G23" s="17">
        <f t="shared" si="1"/>
        <v>142370.64000000001</v>
      </c>
      <c r="H23" s="120">
        <f t="shared" si="2"/>
        <v>30</v>
      </c>
      <c r="I23" s="120">
        <f t="shared" si="2"/>
        <v>74</v>
      </c>
      <c r="J23" s="204">
        <v>5</v>
      </c>
      <c r="K23" s="38">
        <v>17</v>
      </c>
      <c r="L23" s="206">
        <v>10</v>
      </c>
      <c r="M23" s="38">
        <v>25</v>
      </c>
      <c r="N23" s="204">
        <v>10</v>
      </c>
      <c r="O23" s="5">
        <v>27</v>
      </c>
      <c r="P23" s="335">
        <v>5</v>
      </c>
      <c r="Q23" s="329">
        <v>5</v>
      </c>
      <c r="R23" s="119">
        <f t="shared" si="3"/>
        <v>30</v>
      </c>
      <c r="S23" s="119">
        <f t="shared" si="3"/>
        <v>74</v>
      </c>
      <c r="T23" s="119">
        <f t="shared" si="4"/>
        <v>44</v>
      </c>
      <c r="U23" s="337"/>
      <c r="V23" s="277">
        <f t="shared" si="5"/>
        <v>100</v>
      </c>
      <c r="W23" s="5">
        <f t="shared" si="6"/>
        <v>100</v>
      </c>
      <c r="X23" s="5">
        <f t="shared" si="7"/>
        <v>100</v>
      </c>
    </row>
    <row r="24" spans="1:24" ht="37.5" customHeight="1" x14ac:dyDescent="0.2">
      <c r="A24" s="204">
        <v>6</v>
      </c>
      <c r="B24" s="485" t="s">
        <v>676</v>
      </c>
      <c r="C24" s="486"/>
      <c r="D24" s="205" t="s">
        <v>675</v>
      </c>
      <c r="E24" s="205">
        <v>1</v>
      </c>
      <c r="F24" s="17">
        <f t="shared" si="0"/>
        <v>35592.660000000003</v>
      </c>
      <c r="G24" s="17">
        <f t="shared" si="1"/>
        <v>35592.660000000003</v>
      </c>
      <c r="H24" s="120">
        <f t="shared" si="2"/>
        <v>2</v>
      </c>
      <c r="I24" s="120">
        <f t="shared" si="2"/>
        <v>0</v>
      </c>
      <c r="J24" s="204">
        <v>0</v>
      </c>
      <c r="K24" s="38">
        <v>0</v>
      </c>
      <c r="L24" s="206">
        <v>0</v>
      </c>
      <c r="M24" s="38">
        <v>0</v>
      </c>
      <c r="N24" s="204">
        <v>1</v>
      </c>
      <c r="O24" s="5">
        <v>0</v>
      </c>
      <c r="P24" s="335">
        <v>1</v>
      </c>
      <c r="Q24" s="329">
        <v>0</v>
      </c>
      <c r="R24" s="119">
        <f t="shared" si="3"/>
        <v>2</v>
      </c>
      <c r="S24" s="119">
        <f t="shared" si="3"/>
        <v>0</v>
      </c>
      <c r="T24" s="119">
        <f t="shared" si="4"/>
        <v>-2</v>
      </c>
      <c r="U24" s="337" t="s">
        <v>1055</v>
      </c>
      <c r="V24" s="277">
        <f t="shared" si="5"/>
        <v>0</v>
      </c>
      <c r="W24" s="5">
        <f t="shared" si="6"/>
        <v>100</v>
      </c>
      <c r="X24" s="5">
        <f t="shared" si="7"/>
        <v>0</v>
      </c>
    </row>
    <row r="25" spans="1:24" ht="37.5" customHeight="1" x14ac:dyDescent="0.2">
      <c r="A25" s="204">
        <v>7</v>
      </c>
      <c r="B25" s="485" t="s">
        <v>677</v>
      </c>
      <c r="C25" s="486"/>
      <c r="D25" s="205" t="s">
        <v>675</v>
      </c>
      <c r="E25" s="205">
        <v>1</v>
      </c>
      <c r="F25" s="17">
        <f t="shared" si="0"/>
        <v>35592.660000000003</v>
      </c>
      <c r="G25" s="17">
        <f t="shared" si="1"/>
        <v>35592.660000000003</v>
      </c>
      <c r="H25" s="120">
        <f t="shared" si="2"/>
        <v>20</v>
      </c>
      <c r="I25" s="120">
        <f t="shared" si="2"/>
        <v>587</v>
      </c>
      <c r="J25" s="204">
        <v>10</v>
      </c>
      <c r="K25" s="38">
        <v>98</v>
      </c>
      <c r="L25" s="206">
        <v>0</v>
      </c>
      <c r="M25" s="38">
        <v>199</v>
      </c>
      <c r="N25" s="204">
        <v>5</v>
      </c>
      <c r="O25" s="5">
        <v>112</v>
      </c>
      <c r="P25" s="335">
        <v>5</v>
      </c>
      <c r="Q25" s="329">
        <v>178</v>
      </c>
      <c r="R25" s="119">
        <f t="shared" si="3"/>
        <v>20</v>
      </c>
      <c r="S25" s="119">
        <f t="shared" si="3"/>
        <v>587</v>
      </c>
      <c r="T25" s="119">
        <f t="shared" si="4"/>
        <v>567</v>
      </c>
      <c r="U25" s="337" t="s">
        <v>1054</v>
      </c>
      <c r="V25" s="277">
        <f t="shared" si="5"/>
        <v>3560</v>
      </c>
      <c r="W25" s="5">
        <f t="shared" si="6"/>
        <v>100</v>
      </c>
      <c r="X25" s="5">
        <f t="shared" si="7"/>
        <v>3560</v>
      </c>
    </row>
    <row r="26" spans="1:24" ht="37.5" customHeight="1" x14ac:dyDescent="0.2">
      <c r="A26" s="204">
        <v>8</v>
      </c>
      <c r="B26" s="485" t="s">
        <v>678</v>
      </c>
      <c r="C26" s="486"/>
      <c r="D26" s="205" t="s">
        <v>675</v>
      </c>
      <c r="E26" s="205">
        <v>1</v>
      </c>
      <c r="F26" s="17">
        <f t="shared" si="0"/>
        <v>35592.660000000003</v>
      </c>
      <c r="G26" s="17">
        <f t="shared" si="1"/>
        <v>35592.660000000003</v>
      </c>
      <c r="H26" s="120">
        <f t="shared" si="2"/>
        <v>2</v>
      </c>
      <c r="I26" s="120">
        <f t="shared" si="2"/>
        <v>0</v>
      </c>
      <c r="J26" s="204">
        <v>0</v>
      </c>
      <c r="K26" s="38">
        <v>0</v>
      </c>
      <c r="L26" s="206">
        <v>1</v>
      </c>
      <c r="M26" s="38">
        <v>0</v>
      </c>
      <c r="N26" s="204">
        <v>1</v>
      </c>
      <c r="O26" s="5">
        <v>0</v>
      </c>
      <c r="P26" s="335">
        <v>0</v>
      </c>
      <c r="Q26" s="329">
        <v>0</v>
      </c>
      <c r="R26" s="119">
        <f t="shared" si="3"/>
        <v>2</v>
      </c>
      <c r="S26" s="119">
        <f t="shared" si="3"/>
        <v>0</v>
      </c>
      <c r="T26" s="119">
        <f t="shared" si="4"/>
        <v>-2</v>
      </c>
      <c r="U26" s="337"/>
      <c r="V26" s="277"/>
      <c r="W26" s="5">
        <f t="shared" si="6"/>
        <v>100</v>
      </c>
      <c r="X26" s="5">
        <f t="shared" si="7"/>
        <v>0</v>
      </c>
    </row>
    <row r="27" spans="1:24" ht="37.5" customHeight="1" x14ac:dyDescent="0.2">
      <c r="A27" s="204">
        <v>9</v>
      </c>
      <c r="B27" s="485" t="s">
        <v>679</v>
      </c>
      <c r="C27" s="486"/>
      <c r="D27" s="205" t="s">
        <v>680</v>
      </c>
      <c r="E27" s="205">
        <v>2</v>
      </c>
      <c r="F27" s="17">
        <f t="shared" si="0"/>
        <v>71185.320000000007</v>
      </c>
      <c r="G27" s="17">
        <f t="shared" si="1"/>
        <v>71185.320000000007</v>
      </c>
      <c r="H27" s="120">
        <f t="shared" si="2"/>
        <v>85</v>
      </c>
      <c r="I27" s="120">
        <f t="shared" si="2"/>
        <v>184</v>
      </c>
      <c r="J27" s="204">
        <v>25</v>
      </c>
      <c r="K27" s="38">
        <v>43</v>
      </c>
      <c r="L27" s="206">
        <v>25</v>
      </c>
      <c r="M27" s="38">
        <v>56</v>
      </c>
      <c r="N27" s="204">
        <v>20</v>
      </c>
      <c r="O27" s="5">
        <v>41</v>
      </c>
      <c r="P27" s="335">
        <v>15</v>
      </c>
      <c r="Q27" s="329">
        <v>44</v>
      </c>
      <c r="R27" s="119">
        <f t="shared" si="3"/>
        <v>85</v>
      </c>
      <c r="S27" s="119">
        <f t="shared" si="3"/>
        <v>184</v>
      </c>
      <c r="T27" s="119">
        <f t="shared" si="4"/>
        <v>99</v>
      </c>
      <c r="U27" s="337" t="s">
        <v>1054</v>
      </c>
      <c r="V27" s="277">
        <f t="shared" si="5"/>
        <v>293.33333333333331</v>
      </c>
      <c r="W27" s="5">
        <f t="shared" si="6"/>
        <v>100</v>
      </c>
      <c r="X27" s="5">
        <f t="shared" si="7"/>
        <v>293.33333333333331</v>
      </c>
    </row>
    <row r="28" spans="1:24" ht="37.5" customHeight="1" x14ac:dyDescent="0.2">
      <c r="A28" s="204">
        <v>10</v>
      </c>
      <c r="B28" s="485" t="s">
        <v>681</v>
      </c>
      <c r="C28" s="486"/>
      <c r="D28" s="205" t="s">
        <v>675</v>
      </c>
      <c r="E28" s="205">
        <v>1</v>
      </c>
      <c r="F28" s="17">
        <f t="shared" si="0"/>
        <v>35592.660000000003</v>
      </c>
      <c r="G28" s="17">
        <f t="shared" si="1"/>
        <v>35592.660000000003</v>
      </c>
      <c r="H28" s="120">
        <f t="shared" si="2"/>
        <v>2</v>
      </c>
      <c r="I28" s="120">
        <f t="shared" si="2"/>
        <v>0</v>
      </c>
      <c r="J28" s="204">
        <v>0</v>
      </c>
      <c r="K28" s="38">
        <v>0</v>
      </c>
      <c r="L28" s="206">
        <v>1</v>
      </c>
      <c r="M28" s="38">
        <v>0</v>
      </c>
      <c r="N28" s="204">
        <v>1</v>
      </c>
      <c r="O28" s="5">
        <v>0</v>
      </c>
      <c r="P28" s="335">
        <v>0</v>
      </c>
      <c r="Q28" s="329">
        <v>0</v>
      </c>
      <c r="R28" s="119">
        <f t="shared" si="3"/>
        <v>2</v>
      </c>
      <c r="S28" s="119">
        <f t="shared" si="3"/>
        <v>0</v>
      </c>
      <c r="T28" s="119">
        <f t="shared" si="4"/>
        <v>-2</v>
      </c>
      <c r="U28" s="337"/>
      <c r="V28" s="277" t="e">
        <f t="shared" si="5"/>
        <v>#DIV/0!</v>
      </c>
      <c r="W28" s="5">
        <f t="shared" si="6"/>
        <v>100</v>
      </c>
      <c r="X28" s="5" t="e">
        <f t="shared" si="7"/>
        <v>#DIV/0!</v>
      </c>
    </row>
    <row r="29" spans="1:24" ht="37.5" customHeight="1" x14ac:dyDescent="0.2">
      <c r="A29" s="204">
        <v>11</v>
      </c>
      <c r="B29" s="485" t="s">
        <v>682</v>
      </c>
      <c r="C29" s="486"/>
      <c r="D29" s="205" t="s">
        <v>178</v>
      </c>
      <c r="E29" s="205">
        <v>1</v>
      </c>
      <c r="F29" s="17">
        <f t="shared" si="0"/>
        <v>35592.660000000003</v>
      </c>
      <c r="G29" s="17">
        <f t="shared" si="1"/>
        <v>35592.660000000003</v>
      </c>
      <c r="H29" s="120">
        <f t="shared" si="2"/>
        <v>3</v>
      </c>
      <c r="I29" s="120">
        <f t="shared" si="2"/>
        <v>12</v>
      </c>
      <c r="J29" s="204">
        <v>1</v>
      </c>
      <c r="K29" s="38">
        <v>5</v>
      </c>
      <c r="L29" s="206">
        <v>1</v>
      </c>
      <c r="M29" s="38">
        <v>4</v>
      </c>
      <c r="N29" s="204">
        <v>1</v>
      </c>
      <c r="O29" s="5">
        <v>3</v>
      </c>
      <c r="P29" s="335">
        <v>0</v>
      </c>
      <c r="Q29" s="329">
        <v>0</v>
      </c>
      <c r="R29" s="119">
        <f t="shared" si="3"/>
        <v>3</v>
      </c>
      <c r="S29" s="119">
        <f t="shared" si="3"/>
        <v>12</v>
      </c>
      <c r="T29" s="119">
        <f t="shared" si="4"/>
        <v>9</v>
      </c>
      <c r="U29" s="337"/>
      <c r="V29" s="277"/>
      <c r="W29" s="5">
        <f t="shared" si="6"/>
        <v>100</v>
      </c>
      <c r="X29" s="5">
        <f t="shared" si="7"/>
        <v>0</v>
      </c>
    </row>
    <row r="30" spans="1:24" x14ac:dyDescent="0.2">
      <c r="A30" s="204">
        <v>12</v>
      </c>
      <c r="B30" s="485" t="s">
        <v>683</v>
      </c>
      <c r="C30" s="486"/>
      <c r="D30" s="205" t="s">
        <v>233</v>
      </c>
      <c r="E30" s="205">
        <v>1</v>
      </c>
      <c r="F30" s="17">
        <f t="shared" si="0"/>
        <v>35592.660000000003</v>
      </c>
      <c r="G30" s="17">
        <f t="shared" si="1"/>
        <v>35592.660000000003</v>
      </c>
      <c r="H30" s="120">
        <f t="shared" si="2"/>
        <v>2</v>
      </c>
      <c r="I30" s="120">
        <f t="shared" si="2"/>
        <v>1</v>
      </c>
      <c r="J30" s="204">
        <v>1</v>
      </c>
      <c r="K30" s="38">
        <v>1</v>
      </c>
      <c r="L30" s="206">
        <v>0</v>
      </c>
      <c r="M30" s="38">
        <v>0</v>
      </c>
      <c r="N30" s="204">
        <v>1</v>
      </c>
      <c r="O30" s="5">
        <v>0</v>
      </c>
      <c r="P30" s="335">
        <v>0</v>
      </c>
      <c r="Q30" s="329">
        <v>0</v>
      </c>
      <c r="R30" s="119">
        <f t="shared" si="3"/>
        <v>2</v>
      </c>
      <c r="S30" s="119">
        <f t="shared" si="3"/>
        <v>1</v>
      </c>
      <c r="T30" s="119">
        <f t="shared" si="4"/>
        <v>-1</v>
      </c>
      <c r="U30" s="337"/>
      <c r="V30" s="277"/>
      <c r="W30" s="5">
        <f t="shared" si="6"/>
        <v>100</v>
      </c>
      <c r="X30" s="5">
        <f t="shared" si="7"/>
        <v>0</v>
      </c>
    </row>
    <row r="31" spans="1:24" ht="37.5" customHeight="1" x14ac:dyDescent="0.2">
      <c r="A31" s="204">
        <v>13</v>
      </c>
      <c r="B31" s="485" t="s">
        <v>684</v>
      </c>
      <c r="C31" s="486"/>
      <c r="D31" s="205" t="s">
        <v>675</v>
      </c>
      <c r="E31" s="205">
        <v>1</v>
      </c>
      <c r="F31" s="17">
        <f t="shared" si="0"/>
        <v>35592.660000000003</v>
      </c>
      <c r="G31" s="17">
        <f t="shared" si="1"/>
        <v>35592.660000000003</v>
      </c>
      <c r="H31" s="120">
        <f t="shared" si="2"/>
        <v>2</v>
      </c>
      <c r="I31" s="120">
        <f t="shared" si="2"/>
        <v>16</v>
      </c>
      <c r="J31" s="204">
        <v>1</v>
      </c>
      <c r="K31" s="38">
        <v>4</v>
      </c>
      <c r="L31" s="206">
        <v>0</v>
      </c>
      <c r="M31" s="38">
        <v>1</v>
      </c>
      <c r="N31" s="204">
        <v>1</v>
      </c>
      <c r="O31" s="5">
        <v>11</v>
      </c>
      <c r="P31" s="335">
        <v>0</v>
      </c>
      <c r="Q31" s="329">
        <v>0</v>
      </c>
      <c r="R31" s="119">
        <f t="shared" si="3"/>
        <v>2</v>
      </c>
      <c r="S31" s="119">
        <f t="shared" si="3"/>
        <v>16</v>
      </c>
      <c r="T31" s="119">
        <f t="shared" si="4"/>
        <v>14</v>
      </c>
      <c r="U31" s="337"/>
      <c r="V31" s="277"/>
      <c r="W31" s="5">
        <f t="shared" si="6"/>
        <v>100</v>
      </c>
      <c r="X31" s="5">
        <f t="shared" si="7"/>
        <v>0</v>
      </c>
    </row>
    <row r="32" spans="1:24" ht="37.5" customHeight="1" x14ac:dyDescent="0.2">
      <c r="A32" s="204">
        <v>14</v>
      </c>
      <c r="B32" s="485" t="s">
        <v>685</v>
      </c>
      <c r="C32" s="486"/>
      <c r="D32" s="205" t="s">
        <v>686</v>
      </c>
      <c r="E32" s="205">
        <v>1</v>
      </c>
      <c r="F32" s="17">
        <f t="shared" si="0"/>
        <v>35592.660000000003</v>
      </c>
      <c r="G32" s="17">
        <f t="shared" si="1"/>
        <v>35592.660000000003</v>
      </c>
      <c r="H32" s="120">
        <f t="shared" si="2"/>
        <v>5</v>
      </c>
      <c r="I32" s="120">
        <f t="shared" si="2"/>
        <v>19</v>
      </c>
      <c r="J32" s="204">
        <v>2</v>
      </c>
      <c r="K32" s="38">
        <v>2</v>
      </c>
      <c r="L32" s="206">
        <v>2</v>
      </c>
      <c r="M32" s="38">
        <v>7</v>
      </c>
      <c r="N32" s="204">
        <v>1</v>
      </c>
      <c r="O32" s="5">
        <v>5</v>
      </c>
      <c r="P32" s="335">
        <v>0</v>
      </c>
      <c r="Q32" s="329">
        <v>5</v>
      </c>
      <c r="R32" s="119">
        <f t="shared" si="3"/>
        <v>5</v>
      </c>
      <c r="S32" s="119">
        <f t="shared" si="3"/>
        <v>19</v>
      </c>
      <c r="T32" s="119">
        <f t="shared" si="4"/>
        <v>14</v>
      </c>
      <c r="U32" s="337" t="s">
        <v>1054</v>
      </c>
      <c r="V32" s="277"/>
      <c r="W32" s="5">
        <f t="shared" si="6"/>
        <v>100</v>
      </c>
      <c r="X32" s="5">
        <f t="shared" si="7"/>
        <v>0</v>
      </c>
    </row>
    <row r="33" spans="1:24" ht="37.5" customHeight="1" x14ac:dyDescent="0.2">
      <c r="A33" s="204">
        <v>15</v>
      </c>
      <c r="B33" s="485" t="s">
        <v>687</v>
      </c>
      <c r="C33" s="486"/>
      <c r="D33" s="205" t="s">
        <v>688</v>
      </c>
      <c r="E33" s="205">
        <v>1</v>
      </c>
      <c r="F33" s="17">
        <f t="shared" si="0"/>
        <v>35592.660000000003</v>
      </c>
      <c r="G33" s="17">
        <f t="shared" si="1"/>
        <v>35592.660000000003</v>
      </c>
      <c r="H33" s="120">
        <f t="shared" si="2"/>
        <v>1</v>
      </c>
      <c r="I33" s="120">
        <f t="shared" si="2"/>
        <v>0</v>
      </c>
      <c r="J33" s="204">
        <v>0</v>
      </c>
      <c r="K33" s="38">
        <v>0</v>
      </c>
      <c r="L33" s="206">
        <v>1</v>
      </c>
      <c r="M33" s="38">
        <v>0</v>
      </c>
      <c r="N33" s="204">
        <v>0</v>
      </c>
      <c r="O33" s="5">
        <v>0</v>
      </c>
      <c r="P33" s="335">
        <v>0</v>
      </c>
      <c r="Q33" s="329">
        <v>0</v>
      </c>
      <c r="R33" s="119">
        <f t="shared" si="3"/>
        <v>1</v>
      </c>
      <c r="S33" s="119">
        <f t="shared" si="3"/>
        <v>0</v>
      </c>
      <c r="T33" s="119">
        <f t="shared" si="4"/>
        <v>-1</v>
      </c>
      <c r="U33" s="337"/>
      <c r="V33" s="277"/>
      <c r="W33" s="5">
        <f t="shared" si="6"/>
        <v>100</v>
      </c>
      <c r="X33" s="5">
        <f t="shared" si="7"/>
        <v>0</v>
      </c>
    </row>
    <row r="34" spans="1:24" ht="37.5" customHeight="1" x14ac:dyDescent="0.2">
      <c r="A34" s="204">
        <v>16</v>
      </c>
      <c r="B34" s="485" t="s">
        <v>689</v>
      </c>
      <c r="C34" s="486"/>
      <c r="D34" s="205" t="s">
        <v>690</v>
      </c>
      <c r="E34" s="205">
        <v>1</v>
      </c>
      <c r="F34" s="17">
        <f t="shared" si="0"/>
        <v>35592.660000000003</v>
      </c>
      <c r="G34" s="17">
        <f t="shared" si="1"/>
        <v>35592.660000000003</v>
      </c>
      <c r="H34" s="120">
        <f t="shared" si="2"/>
        <v>1</v>
      </c>
      <c r="I34" s="120">
        <f t="shared" si="2"/>
        <v>0</v>
      </c>
      <c r="J34" s="204">
        <v>0</v>
      </c>
      <c r="K34" s="38">
        <v>0</v>
      </c>
      <c r="L34" s="206">
        <v>0</v>
      </c>
      <c r="M34" s="38">
        <v>0</v>
      </c>
      <c r="N34" s="204">
        <v>0</v>
      </c>
      <c r="O34" s="5">
        <v>0</v>
      </c>
      <c r="P34" s="335">
        <v>1</v>
      </c>
      <c r="Q34" s="329">
        <v>0</v>
      </c>
      <c r="R34" s="119">
        <f t="shared" si="3"/>
        <v>1</v>
      </c>
      <c r="S34" s="119">
        <f t="shared" si="3"/>
        <v>0</v>
      </c>
      <c r="T34" s="119">
        <f t="shared" si="4"/>
        <v>-1</v>
      </c>
      <c r="U34" s="337" t="s">
        <v>1055</v>
      </c>
      <c r="V34" s="277">
        <f t="shared" si="5"/>
        <v>0</v>
      </c>
      <c r="W34" s="5">
        <f t="shared" si="6"/>
        <v>100</v>
      </c>
      <c r="X34" s="5">
        <f t="shared" si="7"/>
        <v>0</v>
      </c>
    </row>
    <row r="35" spans="1:24" ht="51.75" customHeight="1" x14ac:dyDescent="0.2">
      <c r="A35" s="204">
        <v>17</v>
      </c>
      <c r="B35" s="485" t="s">
        <v>691</v>
      </c>
      <c r="C35" s="486"/>
      <c r="D35" s="205" t="s">
        <v>692</v>
      </c>
      <c r="E35" s="205">
        <v>10</v>
      </c>
      <c r="F35" s="17">
        <f t="shared" si="0"/>
        <v>355926.6</v>
      </c>
      <c r="G35" s="17">
        <f t="shared" si="1"/>
        <v>355926.6</v>
      </c>
      <c r="H35" s="120">
        <f t="shared" si="2"/>
        <v>200</v>
      </c>
      <c r="I35" s="120">
        <f t="shared" si="2"/>
        <v>586</v>
      </c>
      <c r="J35" s="204">
        <v>60</v>
      </c>
      <c r="K35" s="38">
        <v>127</v>
      </c>
      <c r="L35" s="206">
        <v>50</v>
      </c>
      <c r="M35" s="38">
        <v>164</v>
      </c>
      <c r="N35" s="204">
        <v>60</v>
      </c>
      <c r="O35" s="5">
        <v>207</v>
      </c>
      <c r="P35" s="335">
        <v>30</v>
      </c>
      <c r="Q35" s="329">
        <v>88</v>
      </c>
      <c r="R35" s="119">
        <f t="shared" si="3"/>
        <v>200</v>
      </c>
      <c r="S35" s="119">
        <f t="shared" si="3"/>
        <v>586</v>
      </c>
      <c r="T35" s="119">
        <f t="shared" si="4"/>
        <v>386</v>
      </c>
      <c r="U35" s="337" t="s">
        <v>1054</v>
      </c>
      <c r="V35" s="277">
        <f t="shared" si="5"/>
        <v>293.33333333333331</v>
      </c>
      <c r="W35" s="5">
        <f t="shared" si="6"/>
        <v>100</v>
      </c>
      <c r="X35" s="5">
        <f t="shared" si="7"/>
        <v>293.33333333333331</v>
      </c>
    </row>
    <row r="36" spans="1:24" ht="54.75" customHeight="1" x14ac:dyDescent="0.2">
      <c r="A36" s="204">
        <v>18</v>
      </c>
      <c r="B36" s="485" t="s">
        <v>693</v>
      </c>
      <c r="C36" s="486"/>
      <c r="D36" s="205" t="s">
        <v>694</v>
      </c>
      <c r="E36" s="205">
        <v>10</v>
      </c>
      <c r="F36" s="17">
        <f t="shared" si="0"/>
        <v>355926.6</v>
      </c>
      <c r="G36" s="17">
        <f t="shared" si="1"/>
        <v>355926.6</v>
      </c>
      <c r="H36" s="120">
        <f t="shared" si="2"/>
        <v>100</v>
      </c>
      <c r="I36" s="120">
        <f t="shared" si="2"/>
        <v>169</v>
      </c>
      <c r="J36" s="204">
        <v>50</v>
      </c>
      <c r="K36" s="38">
        <v>80</v>
      </c>
      <c r="L36" s="206">
        <v>30</v>
      </c>
      <c r="M36" s="38">
        <v>67</v>
      </c>
      <c r="N36" s="204">
        <v>10</v>
      </c>
      <c r="O36" s="5">
        <v>13</v>
      </c>
      <c r="P36" s="335">
        <v>10</v>
      </c>
      <c r="Q36" s="329">
        <v>9</v>
      </c>
      <c r="R36" s="119">
        <f t="shared" si="3"/>
        <v>100</v>
      </c>
      <c r="S36" s="119">
        <f t="shared" si="3"/>
        <v>169</v>
      </c>
      <c r="T36" s="119">
        <f t="shared" si="4"/>
        <v>69</v>
      </c>
      <c r="U36" s="337" t="s">
        <v>1055</v>
      </c>
      <c r="V36" s="277">
        <f t="shared" si="5"/>
        <v>90</v>
      </c>
      <c r="W36" s="5">
        <f t="shared" si="6"/>
        <v>100</v>
      </c>
      <c r="X36" s="5">
        <f t="shared" si="7"/>
        <v>90</v>
      </c>
    </row>
    <row r="37" spans="1:24" ht="37.5" customHeight="1" x14ac:dyDescent="0.2">
      <c r="A37" s="204">
        <v>19</v>
      </c>
      <c r="B37" s="485" t="s">
        <v>695</v>
      </c>
      <c r="C37" s="486"/>
      <c r="D37" s="205" t="s">
        <v>696</v>
      </c>
      <c r="E37" s="205">
        <v>10</v>
      </c>
      <c r="F37" s="17">
        <f t="shared" si="0"/>
        <v>355926.6</v>
      </c>
      <c r="G37" s="17">
        <f t="shared" si="1"/>
        <v>355926.6</v>
      </c>
      <c r="H37" s="120">
        <f t="shared" si="2"/>
        <v>220</v>
      </c>
      <c r="I37" s="120">
        <f t="shared" si="2"/>
        <v>588</v>
      </c>
      <c r="J37" s="204">
        <v>80</v>
      </c>
      <c r="K37" s="38">
        <v>145</v>
      </c>
      <c r="L37" s="206">
        <v>50</v>
      </c>
      <c r="M37" s="38">
        <v>177</v>
      </c>
      <c r="N37" s="204">
        <v>50</v>
      </c>
      <c r="O37" s="5">
        <v>115</v>
      </c>
      <c r="P37" s="335">
        <v>40</v>
      </c>
      <c r="Q37" s="329">
        <v>151</v>
      </c>
      <c r="R37" s="119">
        <f t="shared" si="3"/>
        <v>220</v>
      </c>
      <c r="S37" s="119">
        <f t="shared" si="3"/>
        <v>588</v>
      </c>
      <c r="T37" s="119">
        <f t="shared" si="4"/>
        <v>368</v>
      </c>
      <c r="U37" s="337" t="s">
        <v>1054</v>
      </c>
      <c r="V37" s="277">
        <f t="shared" si="5"/>
        <v>377.5</v>
      </c>
      <c r="W37" s="5">
        <f t="shared" si="6"/>
        <v>100</v>
      </c>
      <c r="X37" s="5">
        <f t="shared" si="7"/>
        <v>377.5</v>
      </c>
    </row>
    <row r="38" spans="1:24" ht="37.5" customHeight="1" x14ac:dyDescent="0.2">
      <c r="A38" s="204">
        <v>20</v>
      </c>
      <c r="B38" s="485" t="s">
        <v>697</v>
      </c>
      <c r="C38" s="486"/>
      <c r="D38" s="205" t="s">
        <v>698</v>
      </c>
      <c r="E38" s="205">
        <v>3</v>
      </c>
      <c r="F38" s="17">
        <f t="shared" si="0"/>
        <v>106777.98</v>
      </c>
      <c r="G38" s="17">
        <f t="shared" si="1"/>
        <v>106777.98</v>
      </c>
      <c r="H38" s="120">
        <f t="shared" si="2"/>
        <v>65</v>
      </c>
      <c r="I38" s="120">
        <f t="shared" si="2"/>
        <v>130</v>
      </c>
      <c r="J38" s="204">
        <v>20</v>
      </c>
      <c r="K38" s="38">
        <v>32</v>
      </c>
      <c r="L38" s="206">
        <v>15</v>
      </c>
      <c r="M38" s="38">
        <v>30</v>
      </c>
      <c r="N38" s="204">
        <v>15</v>
      </c>
      <c r="O38" s="5">
        <v>38</v>
      </c>
      <c r="P38" s="335">
        <v>15</v>
      </c>
      <c r="Q38" s="329">
        <v>30</v>
      </c>
      <c r="R38" s="119">
        <f t="shared" si="3"/>
        <v>65</v>
      </c>
      <c r="S38" s="119">
        <f t="shared" si="3"/>
        <v>130</v>
      </c>
      <c r="T38" s="119">
        <f t="shared" si="4"/>
        <v>65</v>
      </c>
      <c r="U38" s="337" t="s">
        <v>1054</v>
      </c>
      <c r="V38" s="277">
        <f t="shared" si="5"/>
        <v>200</v>
      </c>
      <c r="W38" s="5">
        <f t="shared" si="6"/>
        <v>100</v>
      </c>
      <c r="X38" s="5">
        <f t="shared" si="7"/>
        <v>200</v>
      </c>
    </row>
    <row r="39" spans="1:24" ht="63" customHeight="1" x14ac:dyDescent="0.2">
      <c r="A39" s="204">
        <v>21</v>
      </c>
      <c r="B39" s="485" t="s">
        <v>699</v>
      </c>
      <c r="C39" s="486"/>
      <c r="D39" s="205" t="s">
        <v>696</v>
      </c>
      <c r="E39" s="205">
        <v>10</v>
      </c>
      <c r="F39" s="17">
        <f t="shared" si="0"/>
        <v>355926.6</v>
      </c>
      <c r="G39" s="17">
        <f t="shared" si="1"/>
        <v>355926.6</v>
      </c>
      <c r="H39" s="120">
        <f t="shared" si="2"/>
        <v>90</v>
      </c>
      <c r="I39" s="120">
        <f t="shared" si="2"/>
        <v>214</v>
      </c>
      <c r="J39" s="204">
        <v>25</v>
      </c>
      <c r="K39" s="38">
        <v>50</v>
      </c>
      <c r="L39" s="206">
        <v>20</v>
      </c>
      <c r="M39" s="38">
        <v>73</v>
      </c>
      <c r="N39" s="204">
        <v>30</v>
      </c>
      <c r="O39" s="5">
        <v>62</v>
      </c>
      <c r="P39" s="335">
        <v>15</v>
      </c>
      <c r="Q39" s="329">
        <v>29</v>
      </c>
      <c r="R39" s="119">
        <f t="shared" si="3"/>
        <v>90</v>
      </c>
      <c r="S39" s="119">
        <f t="shared" si="3"/>
        <v>214</v>
      </c>
      <c r="T39" s="119">
        <f t="shared" si="4"/>
        <v>124</v>
      </c>
      <c r="U39" s="337" t="s">
        <v>1054</v>
      </c>
      <c r="V39" s="277">
        <f t="shared" si="5"/>
        <v>193.33333333333334</v>
      </c>
      <c r="W39" s="5">
        <f t="shared" si="6"/>
        <v>100</v>
      </c>
      <c r="X39" s="5">
        <f t="shared" si="7"/>
        <v>193.33333333333334</v>
      </c>
    </row>
    <row r="40" spans="1:24" ht="37.5" customHeight="1" x14ac:dyDescent="0.2">
      <c r="A40" s="204">
        <v>22</v>
      </c>
      <c r="B40" s="485" t="s">
        <v>700</v>
      </c>
      <c r="C40" s="486"/>
      <c r="D40" s="205" t="s">
        <v>701</v>
      </c>
      <c r="E40" s="205">
        <v>10</v>
      </c>
      <c r="F40" s="17">
        <f t="shared" si="0"/>
        <v>355926.6</v>
      </c>
      <c r="G40" s="17">
        <f t="shared" si="1"/>
        <v>355926.6</v>
      </c>
      <c r="H40" s="120">
        <f t="shared" si="2"/>
        <v>120</v>
      </c>
      <c r="I40" s="120">
        <f t="shared" si="2"/>
        <v>161</v>
      </c>
      <c r="J40" s="204">
        <v>60</v>
      </c>
      <c r="K40" s="38">
        <v>36</v>
      </c>
      <c r="L40" s="206">
        <v>30</v>
      </c>
      <c r="M40" s="38">
        <v>17</v>
      </c>
      <c r="N40" s="204">
        <v>20</v>
      </c>
      <c r="O40" s="5">
        <v>80</v>
      </c>
      <c r="P40" s="335">
        <v>10</v>
      </c>
      <c r="Q40" s="329">
        <v>28</v>
      </c>
      <c r="R40" s="119">
        <f t="shared" si="3"/>
        <v>120</v>
      </c>
      <c r="S40" s="119">
        <f t="shared" si="3"/>
        <v>161</v>
      </c>
      <c r="T40" s="119">
        <f t="shared" si="4"/>
        <v>41</v>
      </c>
      <c r="U40" s="337" t="s">
        <v>1054</v>
      </c>
      <c r="V40" s="277">
        <f t="shared" si="5"/>
        <v>280</v>
      </c>
      <c r="W40" s="5">
        <f t="shared" si="6"/>
        <v>100</v>
      </c>
      <c r="X40" s="5">
        <f t="shared" si="7"/>
        <v>280</v>
      </c>
    </row>
    <row r="41" spans="1:24" ht="51" customHeight="1" x14ac:dyDescent="0.2">
      <c r="A41" s="204">
        <v>23</v>
      </c>
      <c r="B41" s="485" t="s">
        <v>702</v>
      </c>
      <c r="C41" s="486"/>
      <c r="D41" s="205" t="s">
        <v>703</v>
      </c>
      <c r="E41" s="205">
        <v>10</v>
      </c>
      <c r="F41" s="17">
        <f t="shared" si="0"/>
        <v>355926.6</v>
      </c>
      <c r="G41" s="17">
        <f t="shared" si="1"/>
        <v>355926.6</v>
      </c>
      <c r="H41" s="120">
        <f t="shared" si="2"/>
        <v>360</v>
      </c>
      <c r="I41" s="120">
        <f t="shared" si="2"/>
        <v>436</v>
      </c>
      <c r="J41" s="204">
        <v>100</v>
      </c>
      <c r="K41" s="38">
        <v>102</v>
      </c>
      <c r="L41" s="206">
        <v>100</v>
      </c>
      <c r="M41" s="38">
        <v>98</v>
      </c>
      <c r="N41" s="204">
        <v>100</v>
      </c>
      <c r="O41" s="5">
        <v>12</v>
      </c>
      <c r="P41" s="335">
        <v>60</v>
      </c>
      <c r="Q41" s="329">
        <v>224</v>
      </c>
      <c r="R41" s="119">
        <f t="shared" si="3"/>
        <v>360</v>
      </c>
      <c r="S41" s="119">
        <f t="shared" si="3"/>
        <v>436</v>
      </c>
      <c r="T41" s="119">
        <f t="shared" si="4"/>
        <v>76</v>
      </c>
      <c r="U41" s="337" t="s">
        <v>1054</v>
      </c>
      <c r="V41" s="277">
        <f t="shared" si="5"/>
        <v>373.33333333333331</v>
      </c>
      <c r="W41" s="5">
        <f t="shared" si="6"/>
        <v>100</v>
      </c>
      <c r="X41" s="5">
        <f t="shared" si="7"/>
        <v>373.33333333333331</v>
      </c>
    </row>
    <row r="42" spans="1:24" ht="36" customHeight="1" x14ac:dyDescent="0.2">
      <c r="A42" s="204">
        <v>24</v>
      </c>
      <c r="B42" s="485" t="s">
        <v>704</v>
      </c>
      <c r="C42" s="486"/>
      <c r="D42" s="205" t="s">
        <v>701</v>
      </c>
      <c r="E42" s="205">
        <v>1</v>
      </c>
      <c r="F42" s="17">
        <f t="shared" si="0"/>
        <v>35592.660000000003</v>
      </c>
      <c r="G42" s="17">
        <f t="shared" si="1"/>
        <v>35592.660000000003</v>
      </c>
      <c r="H42" s="120">
        <f t="shared" si="2"/>
        <v>1</v>
      </c>
      <c r="I42" s="120">
        <f t="shared" si="2"/>
        <v>0</v>
      </c>
      <c r="J42" s="204">
        <v>0</v>
      </c>
      <c r="K42" s="38">
        <v>0</v>
      </c>
      <c r="L42" s="206">
        <v>1</v>
      </c>
      <c r="M42" s="38">
        <v>0</v>
      </c>
      <c r="N42" s="204">
        <v>0</v>
      </c>
      <c r="O42" s="5">
        <v>0</v>
      </c>
      <c r="P42" s="335">
        <v>0</v>
      </c>
      <c r="Q42" s="329">
        <v>0</v>
      </c>
      <c r="R42" s="119">
        <f t="shared" si="3"/>
        <v>1</v>
      </c>
      <c r="S42" s="119">
        <f t="shared" si="3"/>
        <v>0</v>
      </c>
      <c r="T42" s="119">
        <f t="shared" si="4"/>
        <v>-1</v>
      </c>
      <c r="U42" s="337"/>
      <c r="V42" s="277"/>
      <c r="W42" s="5">
        <f t="shared" si="6"/>
        <v>100</v>
      </c>
      <c r="X42" s="5">
        <f t="shared" si="7"/>
        <v>0</v>
      </c>
    </row>
    <row r="43" spans="1:24" ht="36" customHeight="1" x14ac:dyDescent="0.2">
      <c r="A43" s="204">
        <v>25</v>
      </c>
      <c r="B43" s="485" t="s">
        <v>705</v>
      </c>
      <c r="C43" s="486"/>
      <c r="D43" s="205" t="s">
        <v>696</v>
      </c>
      <c r="E43" s="205">
        <v>1</v>
      </c>
      <c r="F43" s="17">
        <f t="shared" si="0"/>
        <v>35592.660000000003</v>
      </c>
      <c r="G43" s="17">
        <f t="shared" si="1"/>
        <v>35592.660000000003</v>
      </c>
      <c r="H43" s="120">
        <f t="shared" si="2"/>
        <v>2</v>
      </c>
      <c r="I43" s="120">
        <f t="shared" si="2"/>
        <v>0</v>
      </c>
      <c r="J43" s="204">
        <v>1</v>
      </c>
      <c r="K43" s="38">
        <v>0</v>
      </c>
      <c r="L43" s="206">
        <v>0</v>
      </c>
      <c r="M43" s="38">
        <v>0</v>
      </c>
      <c r="N43" s="204">
        <v>0</v>
      </c>
      <c r="O43" s="5">
        <v>0</v>
      </c>
      <c r="P43" s="335">
        <v>1</v>
      </c>
      <c r="Q43" s="329">
        <v>0</v>
      </c>
      <c r="R43" s="119">
        <f t="shared" si="3"/>
        <v>2</v>
      </c>
      <c r="S43" s="119">
        <f t="shared" si="3"/>
        <v>0</v>
      </c>
      <c r="T43" s="119">
        <f t="shared" si="4"/>
        <v>-2</v>
      </c>
      <c r="U43" s="337" t="s">
        <v>1055</v>
      </c>
      <c r="V43" s="277">
        <f t="shared" si="5"/>
        <v>0</v>
      </c>
      <c r="W43" s="5">
        <f t="shared" si="6"/>
        <v>100</v>
      </c>
      <c r="X43" s="5">
        <f t="shared" si="7"/>
        <v>0</v>
      </c>
    </row>
    <row r="44" spans="1:24" ht="36" customHeight="1" x14ac:dyDescent="0.2">
      <c r="A44" s="204">
        <v>26</v>
      </c>
      <c r="B44" s="485" t="s">
        <v>706</v>
      </c>
      <c r="C44" s="486"/>
      <c r="D44" s="205" t="s">
        <v>701</v>
      </c>
      <c r="E44" s="205">
        <v>5</v>
      </c>
      <c r="F44" s="17">
        <f t="shared" si="0"/>
        <v>177963.3</v>
      </c>
      <c r="G44" s="17">
        <f t="shared" si="1"/>
        <v>177963.3</v>
      </c>
      <c r="H44" s="120">
        <f t="shared" si="2"/>
        <v>42</v>
      </c>
      <c r="I44" s="120">
        <f t="shared" si="2"/>
        <v>50</v>
      </c>
      <c r="J44" s="204">
        <v>30</v>
      </c>
      <c r="K44" s="38">
        <v>33</v>
      </c>
      <c r="L44" s="206">
        <v>5</v>
      </c>
      <c r="M44" s="38">
        <v>13</v>
      </c>
      <c r="N44" s="204">
        <v>5</v>
      </c>
      <c r="O44" s="5">
        <v>3</v>
      </c>
      <c r="P44" s="335">
        <v>2</v>
      </c>
      <c r="Q44" s="329">
        <v>1</v>
      </c>
      <c r="R44" s="119">
        <f t="shared" si="3"/>
        <v>42</v>
      </c>
      <c r="S44" s="119">
        <f t="shared" si="3"/>
        <v>50</v>
      </c>
      <c r="T44" s="119">
        <f t="shared" si="4"/>
        <v>8</v>
      </c>
      <c r="U44" s="337" t="s">
        <v>1055</v>
      </c>
      <c r="V44" s="277">
        <f t="shared" si="5"/>
        <v>50</v>
      </c>
      <c r="W44" s="5">
        <f t="shared" si="6"/>
        <v>100</v>
      </c>
      <c r="X44" s="5">
        <f t="shared" si="7"/>
        <v>50</v>
      </c>
    </row>
    <row r="45" spans="1:24" s="1" customFormat="1" ht="36.75" customHeight="1" x14ac:dyDescent="0.2">
      <c r="A45" s="370" t="s">
        <v>24</v>
      </c>
      <c r="B45" s="371"/>
      <c r="C45" s="372"/>
      <c r="D45" s="18"/>
      <c r="E45" s="18">
        <f>SUM(E19:E44)</f>
        <v>100</v>
      </c>
      <c r="F45" s="19">
        <f>SEGUIMIENTO!D50</f>
        <v>3559266</v>
      </c>
      <c r="G45" s="19">
        <f>SEGUIMIENTO!E50</f>
        <v>3559266</v>
      </c>
      <c r="H45" s="18">
        <f t="shared" ref="H45:Q45" si="8">SUM(H19:H44)</f>
        <v>1600</v>
      </c>
      <c r="I45" s="18">
        <f t="shared" si="8"/>
        <v>3636</v>
      </c>
      <c r="J45" s="18">
        <f t="shared" si="8"/>
        <v>541</v>
      </c>
      <c r="K45" s="18">
        <f t="shared" si="8"/>
        <v>854</v>
      </c>
      <c r="L45" s="18">
        <f t="shared" si="8"/>
        <v>402</v>
      </c>
      <c r="M45" s="18">
        <f t="shared" si="8"/>
        <v>1063</v>
      </c>
      <c r="N45" s="18">
        <f t="shared" si="8"/>
        <v>402</v>
      </c>
      <c r="O45" s="18">
        <f t="shared" si="8"/>
        <v>825</v>
      </c>
      <c r="P45" s="18">
        <f t="shared" si="8"/>
        <v>255</v>
      </c>
      <c r="Q45" s="18">
        <f t="shared" si="8"/>
        <v>894</v>
      </c>
      <c r="R45" s="120">
        <f t="shared" si="3"/>
        <v>1600</v>
      </c>
      <c r="S45" s="120">
        <f t="shared" si="3"/>
        <v>3636</v>
      </c>
      <c r="T45" s="120">
        <f t="shared" si="4"/>
        <v>2036</v>
      </c>
      <c r="U45" s="120"/>
      <c r="V45" s="277">
        <f t="shared" si="5"/>
        <v>350.58823529411762</v>
      </c>
      <c r="W45" s="5">
        <f t="shared" si="6"/>
        <v>100</v>
      </c>
      <c r="X45" s="5">
        <f t="shared" si="7"/>
        <v>350.58823529411762</v>
      </c>
    </row>
    <row r="46" spans="1:24" s="6" customFormat="1" ht="14.25" customHeight="1" x14ac:dyDescent="0.2">
      <c r="F46" s="10"/>
    </row>
    <row r="47" spans="1:24" s="6" customFormat="1" ht="14.25" customHeight="1" x14ac:dyDescent="0.2">
      <c r="B47" s="11" t="s">
        <v>25</v>
      </c>
      <c r="F47" s="10"/>
      <c r="H47" s="6" t="s">
        <v>26</v>
      </c>
    </row>
    <row r="48" spans="1:24" x14ac:dyDescent="0.2">
      <c r="J48" s="94"/>
      <c r="K48" s="94"/>
      <c r="L48" s="94"/>
      <c r="M48" s="94"/>
      <c r="N48" s="94"/>
      <c r="O48" s="94"/>
      <c r="P48" s="94"/>
    </row>
    <row r="49" spans="3:24" x14ac:dyDescent="0.2">
      <c r="J49" s="94"/>
      <c r="K49" s="94"/>
      <c r="L49" s="94"/>
      <c r="M49" s="94"/>
      <c r="N49" s="94"/>
      <c r="O49" s="94"/>
      <c r="P49" s="94"/>
    </row>
    <row r="50" spans="3:24" x14ac:dyDescent="0.2">
      <c r="J50" s="94"/>
      <c r="K50" s="94"/>
      <c r="L50" s="94"/>
      <c r="M50" s="94"/>
      <c r="N50" s="94"/>
      <c r="O50" s="94"/>
      <c r="P50" s="94"/>
    </row>
    <row r="51" spans="3:24" x14ac:dyDescent="0.2">
      <c r="J51" s="94"/>
      <c r="K51" s="94"/>
      <c r="L51" s="94"/>
      <c r="M51" s="94"/>
      <c r="N51" s="94"/>
      <c r="O51" s="94"/>
      <c r="P51" s="94"/>
    </row>
    <row r="52" spans="3:24" x14ac:dyDescent="0.2">
      <c r="C52" s="6"/>
      <c r="D52" s="6"/>
      <c r="E52" s="6"/>
      <c r="F52" s="6"/>
      <c r="G52" s="6"/>
      <c r="H52" s="6"/>
      <c r="I52" s="6"/>
      <c r="J52" s="6"/>
      <c r="K52" s="6"/>
      <c r="L52" s="6"/>
      <c r="M52" s="6"/>
      <c r="N52" s="6"/>
      <c r="O52" s="6"/>
      <c r="P52" s="6"/>
      <c r="Q52" s="6"/>
      <c r="R52" s="6"/>
      <c r="S52" s="6"/>
      <c r="T52" s="50"/>
      <c r="U52" s="50"/>
      <c r="V52" s="395"/>
      <c r="W52" s="395"/>
      <c r="X52" s="6"/>
    </row>
    <row r="53" spans="3:24" x14ac:dyDescent="0.2">
      <c r="C53" s="388" t="s">
        <v>54</v>
      </c>
      <c r="D53" s="388"/>
      <c r="E53" s="388"/>
      <c r="F53" s="6"/>
      <c r="G53" s="6"/>
      <c r="H53" s="6"/>
      <c r="I53" s="6"/>
      <c r="J53" s="387" t="s">
        <v>283</v>
      </c>
      <c r="K53" s="387"/>
      <c r="L53" s="387"/>
      <c r="M53" s="387"/>
      <c r="N53" s="387"/>
      <c r="O53" s="387"/>
      <c r="P53" s="387"/>
      <c r="Q53" s="387"/>
      <c r="R53" s="387"/>
      <c r="S53" s="387"/>
      <c r="T53" s="387"/>
      <c r="U53" s="387"/>
      <c r="V53" s="387"/>
      <c r="W53" s="387"/>
      <c r="X53" s="387"/>
    </row>
    <row r="54" spans="3:24" x14ac:dyDescent="0.2">
      <c r="C54" s="387" t="s">
        <v>53</v>
      </c>
      <c r="D54" s="387"/>
      <c r="E54" s="387"/>
      <c r="F54" s="6"/>
      <c r="G54" s="6"/>
      <c r="H54" s="6"/>
      <c r="I54" s="6"/>
      <c r="J54" s="387" t="s">
        <v>113</v>
      </c>
      <c r="K54" s="387"/>
      <c r="L54" s="387"/>
      <c r="M54" s="387"/>
      <c r="N54" s="387"/>
      <c r="O54" s="387"/>
      <c r="P54" s="387"/>
      <c r="Q54" s="387"/>
      <c r="R54" s="387"/>
      <c r="S54" s="387"/>
      <c r="T54" s="387"/>
      <c r="U54" s="387"/>
      <c r="V54" s="387"/>
      <c r="W54" s="387"/>
      <c r="X54" s="387"/>
    </row>
    <row r="55" spans="3:24" x14ac:dyDescent="0.2">
      <c r="J55" s="94"/>
      <c r="K55" s="94"/>
      <c r="L55" s="94"/>
      <c r="M55" s="94"/>
      <c r="N55" s="94"/>
      <c r="O55" s="94"/>
      <c r="P55" s="94"/>
    </row>
  </sheetData>
  <mergeCells count="53">
    <mergeCell ref="C54:E54"/>
    <mergeCell ref="J54:X54"/>
    <mergeCell ref="B38:C38"/>
    <mergeCell ref="B39:C39"/>
    <mergeCell ref="B40:C40"/>
    <mergeCell ref="B41:C41"/>
    <mergeCell ref="B42:C42"/>
    <mergeCell ref="B43:C43"/>
    <mergeCell ref="B44:C44"/>
    <mergeCell ref="A45:C45"/>
    <mergeCell ref="V52:W52"/>
    <mergeCell ref="C53:E53"/>
    <mergeCell ref="J53:X53"/>
    <mergeCell ref="B37:C37"/>
    <mergeCell ref="B26:C26"/>
    <mergeCell ref="B27:C27"/>
    <mergeCell ref="B28:C28"/>
    <mergeCell ref="B29:C29"/>
    <mergeCell ref="B30:C30"/>
    <mergeCell ref="B31:C31"/>
    <mergeCell ref="B32:C32"/>
    <mergeCell ref="B33:C33"/>
    <mergeCell ref="B34:C34"/>
    <mergeCell ref="B35:C35"/>
    <mergeCell ref="B36:C36"/>
    <mergeCell ref="B25:C25"/>
    <mergeCell ref="P17:Q17"/>
    <mergeCell ref="R17:T17"/>
    <mergeCell ref="U17:U18"/>
    <mergeCell ref="V17:X17"/>
    <mergeCell ref="B18:C18"/>
    <mergeCell ref="B19:C19"/>
    <mergeCell ref="B20:C20"/>
    <mergeCell ref="B21:C21"/>
    <mergeCell ref="B22:C22"/>
    <mergeCell ref="B23:C23"/>
    <mergeCell ref="B24:C24"/>
    <mergeCell ref="A14:X14"/>
    <mergeCell ref="A15:X15"/>
    <mergeCell ref="A17:C17"/>
    <mergeCell ref="D17:D18"/>
    <mergeCell ref="E17:E18"/>
    <mergeCell ref="F17:G17"/>
    <mergeCell ref="H17:I17"/>
    <mergeCell ref="J17:K17"/>
    <mergeCell ref="L17:M17"/>
    <mergeCell ref="N17:O17"/>
    <mergeCell ref="A6:X6"/>
    <mergeCell ref="A1:X1"/>
    <mergeCell ref="A2:X2"/>
    <mergeCell ref="A3:X3"/>
    <mergeCell ref="A4:X4"/>
    <mergeCell ref="A5:X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workbookViewId="0">
      <selection activeCell="G23" sqref="G23"/>
    </sheetView>
  </sheetViews>
  <sheetFormatPr baseColWidth="10" defaultRowHeight="12.75" x14ac:dyDescent="0.2"/>
  <cols>
    <col min="1" max="1" width="11.28515625" style="36" customWidth="1"/>
    <col min="2" max="2" width="6.28515625" style="36" customWidth="1"/>
    <col min="3" max="3" width="40.7109375" style="36" customWidth="1"/>
    <col min="4" max="4" width="12.28515625" style="36" customWidth="1"/>
    <col min="5" max="5" width="11.28515625" style="36" customWidth="1"/>
    <col min="6" max="6" width="14.5703125" style="36" customWidth="1"/>
    <col min="7" max="7" width="13.140625" style="36" customWidth="1"/>
    <col min="8" max="8" width="10.42578125" style="36" hidden="1" customWidth="1"/>
    <col min="9" max="15" width="9.28515625" style="36" hidden="1" customWidth="1"/>
    <col min="16" max="20" width="9.28515625" style="36" customWidth="1"/>
    <col min="21" max="21" width="22" style="36" customWidth="1"/>
    <col min="22" max="22" width="8.85546875" style="36" customWidth="1"/>
    <col min="23" max="23" width="9.7109375" style="36" customWidth="1"/>
    <col min="24"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222</v>
      </c>
      <c r="C8" s="145" t="s">
        <v>648</v>
      </c>
      <c r="D8" s="154"/>
      <c r="E8" s="1"/>
      <c r="F8" s="1"/>
      <c r="G8" s="1"/>
      <c r="H8" s="1"/>
      <c r="I8" s="1"/>
      <c r="J8" s="1"/>
      <c r="K8" s="1"/>
      <c r="L8" s="1"/>
      <c r="M8" s="1"/>
      <c r="N8" s="1"/>
      <c r="O8" s="1"/>
      <c r="P8" s="1"/>
      <c r="Q8" s="1"/>
    </row>
    <row r="9" spans="1:24" x14ac:dyDescent="0.2">
      <c r="A9" s="143" t="s">
        <v>0</v>
      </c>
      <c r="B9" s="144">
        <v>8</v>
      </c>
      <c r="C9" s="145" t="s">
        <v>649</v>
      </c>
      <c r="D9" s="154"/>
      <c r="E9" s="1"/>
      <c r="F9" s="1"/>
      <c r="G9" s="1"/>
      <c r="H9" s="1"/>
      <c r="I9" s="1"/>
      <c r="J9" s="1"/>
      <c r="K9" s="1"/>
      <c r="L9" s="6"/>
      <c r="M9" s="6"/>
      <c r="N9" s="6"/>
      <c r="O9" s="6"/>
      <c r="P9" s="6"/>
      <c r="Q9" s="6"/>
    </row>
    <row r="10" spans="1:24" x14ac:dyDescent="0.2">
      <c r="A10" s="143" t="s">
        <v>461</v>
      </c>
      <c r="B10" s="144">
        <v>4</v>
      </c>
      <c r="C10" s="145" t="s">
        <v>707</v>
      </c>
      <c r="D10" s="154"/>
      <c r="E10" s="1"/>
      <c r="F10" s="1"/>
      <c r="G10" s="1"/>
      <c r="H10" s="1"/>
      <c r="I10" s="1"/>
      <c r="J10" s="1"/>
      <c r="K10" s="1"/>
      <c r="L10" s="6"/>
      <c r="M10" s="6"/>
      <c r="N10" s="6"/>
      <c r="O10" s="6"/>
      <c r="P10" s="6"/>
      <c r="Q10" s="6"/>
    </row>
    <row r="11" spans="1:24" x14ac:dyDescent="0.2">
      <c r="A11" s="143" t="s">
        <v>6</v>
      </c>
      <c r="B11" s="147">
        <v>17</v>
      </c>
      <c r="C11" s="145" t="s">
        <v>665</v>
      </c>
      <c r="D11" s="154"/>
      <c r="E11" s="1"/>
      <c r="F11" s="1"/>
      <c r="G11" s="1"/>
      <c r="H11" s="1"/>
      <c r="I11" s="1"/>
      <c r="J11" s="1"/>
      <c r="K11" s="1"/>
      <c r="L11" s="6"/>
      <c r="M11" s="6"/>
      <c r="N11" s="6"/>
      <c r="O11" s="6"/>
      <c r="P11" s="6"/>
      <c r="Q11" s="6"/>
    </row>
    <row r="12" spans="1:24" x14ac:dyDescent="0.2">
      <c r="A12" s="143" t="s">
        <v>447</v>
      </c>
      <c r="B12" s="144">
        <v>6</v>
      </c>
      <c r="C12" s="145" t="s">
        <v>708</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39.75" customHeight="1" x14ac:dyDescent="0.2">
      <c r="A15" s="383" t="s">
        <v>709</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0.25"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54" customHeight="1" x14ac:dyDescent="0.2">
      <c r="A19" s="9">
        <v>1</v>
      </c>
      <c r="B19" s="377" t="s">
        <v>710</v>
      </c>
      <c r="C19" s="378"/>
      <c r="D19" s="18" t="s">
        <v>75</v>
      </c>
      <c r="E19" s="18">
        <v>8</v>
      </c>
      <c r="F19" s="17">
        <f>$F$27*E19/100</f>
        <v>11575938.08</v>
      </c>
      <c r="G19" s="17">
        <f>$G$27*E19/100</f>
        <v>11570340.48</v>
      </c>
      <c r="H19" s="120">
        <f>J19+L19+N19+P19</f>
        <v>40</v>
      </c>
      <c r="I19" s="120">
        <f>K19+M19+O19+Q19</f>
        <v>40</v>
      </c>
      <c r="J19" s="9">
        <v>5</v>
      </c>
      <c r="K19" s="38">
        <v>5</v>
      </c>
      <c r="L19" s="9">
        <v>10</v>
      </c>
      <c r="M19" s="5">
        <v>10</v>
      </c>
      <c r="N19" s="9">
        <v>15</v>
      </c>
      <c r="O19" s="5">
        <v>15</v>
      </c>
      <c r="P19" s="328">
        <v>10</v>
      </c>
      <c r="Q19" s="329">
        <v>10</v>
      </c>
      <c r="R19" s="119">
        <f>J19+L19+N19+P19</f>
        <v>40</v>
      </c>
      <c r="S19" s="119">
        <f>K19+M19+O19+Q19</f>
        <v>40</v>
      </c>
      <c r="T19" s="119">
        <f>S19-R19</f>
        <v>0</v>
      </c>
      <c r="U19" s="25"/>
      <c r="V19" s="5">
        <f>Q19/P19*100</f>
        <v>100</v>
      </c>
      <c r="W19" s="5">
        <f>G19/F19*100</f>
        <v>99.951644523654878</v>
      </c>
      <c r="X19" s="5">
        <f>V19/W19*100</f>
        <v>100.04837887017825</v>
      </c>
    </row>
    <row r="20" spans="1:24" ht="54" customHeight="1" x14ac:dyDescent="0.2">
      <c r="A20" s="9">
        <v>2</v>
      </c>
      <c r="B20" s="377" t="s">
        <v>711</v>
      </c>
      <c r="C20" s="378"/>
      <c r="D20" s="18" t="s">
        <v>712</v>
      </c>
      <c r="E20" s="18">
        <v>8</v>
      </c>
      <c r="F20" s="17">
        <f t="shared" ref="F20:F26" si="0">$F$27*E20/100</f>
        <v>11575938.08</v>
      </c>
      <c r="G20" s="17">
        <f t="shared" ref="G20:G26" si="1">$G$27*E20/100</f>
        <v>11570340.48</v>
      </c>
      <c r="H20" s="120">
        <f t="shared" ref="H20:I26" si="2">J20+L20+N20+P20</f>
        <v>40</v>
      </c>
      <c r="I20" s="120">
        <f t="shared" si="2"/>
        <v>40</v>
      </c>
      <c r="J20" s="9">
        <v>10</v>
      </c>
      <c r="K20" s="38">
        <v>10</v>
      </c>
      <c r="L20" s="9">
        <v>10</v>
      </c>
      <c r="M20" s="5">
        <v>10</v>
      </c>
      <c r="N20" s="9">
        <v>10</v>
      </c>
      <c r="O20" s="5">
        <v>10</v>
      </c>
      <c r="P20" s="328">
        <v>10</v>
      </c>
      <c r="Q20" s="329">
        <v>10</v>
      </c>
      <c r="R20" s="119">
        <f t="shared" ref="R20:S27" si="3">J20+L20+N20+P20</f>
        <v>40</v>
      </c>
      <c r="S20" s="119">
        <f t="shared" si="3"/>
        <v>40</v>
      </c>
      <c r="T20" s="119">
        <f t="shared" ref="T20:T27" si="4">S20-R20</f>
        <v>0</v>
      </c>
      <c r="U20" s="25"/>
      <c r="V20" s="277">
        <f t="shared" ref="V20:V27" si="5">Q20/P20*100</f>
        <v>100</v>
      </c>
      <c r="W20" s="5">
        <f t="shared" ref="W20:W27" si="6">G20/F20*100</f>
        <v>99.951644523654878</v>
      </c>
      <c r="X20" s="5">
        <f t="shared" ref="X20:X27" si="7">V20/W20*100</f>
        <v>100.04837887017825</v>
      </c>
    </row>
    <row r="21" spans="1:24" ht="54" customHeight="1" x14ac:dyDescent="0.2">
      <c r="A21" s="9">
        <v>3</v>
      </c>
      <c r="B21" s="377" t="s">
        <v>713</v>
      </c>
      <c r="C21" s="378"/>
      <c r="D21" s="18" t="s">
        <v>99</v>
      </c>
      <c r="E21" s="18">
        <v>9</v>
      </c>
      <c r="F21" s="17">
        <f t="shared" si="0"/>
        <v>13022930.34</v>
      </c>
      <c r="G21" s="17">
        <f t="shared" si="1"/>
        <v>13016633.039999999</v>
      </c>
      <c r="H21" s="120">
        <f t="shared" si="2"/>
        <v>350</v>
      </c>
      <c r="I21" s="120">
        <f t="shared" si="2"/>
        <v>350</v>
      </c>
      <c r="J21" s="9">
        <v>75</v>
      </c>
      <c r="K21" s="38">
        <v>75</v>
      </c>
      <c r="L21" s="9">
        <v>100</v>
      </c>
      <c r="M21" s="5">
        <v>100</v>
      </c>
      <c r="N21" s="9">
        <v>100</v>
      </c>
      <c r="O21" s="5">
        <v>100</v>
      </c>
      <c r="P21" s="328">
        <v>75</v>
      </c>
      <c r="Q21" s="329">
        <v>75</v>
      </c>
      <c r="R21" s="119">
        <f t="shared" si="3"/>
        <v>350</v>
      </c>
      <c r="S21" s="119">
        <f t="shared" si="3"/>
        <v>350</v>
      </c>
      <c r="T21" s="119">
        <f t="shared" si="4"/>
        <v>0</v>
      </c>
      <c r="U21" s="25"/>
      <c r="V21" s="277">
        <f t="shared" si="5"/>
        <v>100</v>
      </c>
      <c r="W21" s="5">
        <f t="shared" si="6"/>
        <v>99.951644523654863</v>
      </c>
      <c r="X21" s="5">
        <f t="shared" si="7"/>
        <v>100.04837887017825</v>
      </c>
    </row>
    <row r="22" spans="1:24" ht="54" customHeight="1" x14ac:dyDescent="0.2">
      <c r="A22" s="9">
        <v>4</v>
      </c>
      <c r="B22" s="377" t="s">
        <v>714</v>
      </c>
      <c r="C22" s="378"/>
      <c r="D22" s="18" t="s">
        <v>68</v>
      </c>
      <c r="E22" s="18">
        <v>3</v>
      </c>
      <c r="F22" s="17">
        <f t="shared" si="0"/>
        <v>4340976.78</v>
      </c>
      <c r="G22" s="17">
        <f t="shared" si="1"/>
        <v>4338877.68</v>
      </c>
      <c r="H22" s="120">
        <f t="shared" si="2"/>
        <v>12</v>
      </c>
      <c r="I22" s="120">
        <f t="shared" si="2"/>
        <v>12</v>
      </c>
      <c r="J22" s="9">
        <v>3</v>
      </c>
      <c r="K22" s="38">
        <v>3</v>
      </c>
      <c r="L22" s="9">
        <v>3</v>
      </c>
      <c r="M22" s="5">
        <v>3</v>
      </c>
      <c r="N22" s="9">
        <v>3</v>
      </c>
      <c r="O22" s="5">
        <v>3</v>
      </c>
      <c r="P22" s="328">
        <v>3</v>
      </c>
      <c r="Q22" s="329">
        <v>3</v>
      </c>
      <c r="R22" s="119">
        <f t="shared" si="3"/>
        <v>12</v>
      </c>
      <c r="S22" s="119">
        <f t="shared" si="3"/>
        <v>12</v>
      </c>
      <c r="T22" s="119">
        <f t="shared" si="4"/>
        <v>0</v>
      </c>
      <c r="U22" s="25"/>
      <c r="V22" s="277">
        <f t="shared" si="5"/>
        <v>100</v>
      </c>
      <c r="W22" s="5">
        <f t="shared" si="6"/>
        <v>99.951644523654863</v>
      </c>
      <c r="X22" s="5">
        <f t="shared" si="7"/>
        <v>100.04837887017825</v>
      </c>
    </row>
    <row r="23" spans="1:24" ht="54" customHeight="1" x14ac:dyDescent="0.2">
      <c r="A23" s="9">
        <v>5</v>
      </c>
      <c r="B23" s="377" t="s">
        <v>715</v>
      </c>
      <c r="C23" s="378"/>
      <c r="D23" s="18" t="s">
        <v>68</v>
      </c>
      <c r="E23" s="18">
        <v>3</v>
      </c>
      <c r="F23" s="17">
        <f t="shared" si="0"/>
        <v>4340976.78</v>
      </c>
      <c r="G23" s="17">
        <f t="shared" si="1"/>
        <v>4338877.68</v>
      </c>
      <c r="H23" s="120">
        <f t="shared" si="2"/>
        <v>4</v>
      </c>
      <c r="I23" s="120">
        <f t="shared" si="2"/>
        <v>4</v>
      </c>
      <c r="J23" s="9">
        <v>1</v>
      </c>
      <c r="K23" s="38">
        <v>1</v>
      </c>
      <c r="L23" s="9">
        <v>1</v>
      </c>
      <c r="M23" s="5">
        <v>1</v>
      </c>
      <c r="N23" s="9">
        <v>1</v>
      </c>
      <c r="O23" s="5">
        <v>1</v>
      </c>
      <c r="P23" s="328">
        <v>1</v>
      </c>
      <c r="Q23" s="329">
        <v>1</v>
      </c>
      <c r="R23" s="119">
        <f t="shared" si="3"/>
        <v>4</v>
      </c>
      <c r="S23" s="119">
        <f t="shared" si="3"/>
        <v>4</v>
      </c>
      <c r="T23" s="119">
        <f t="shared" si="4"/>
        <v>0</v>
      </c>
      <c r="U23" s="25"/>
      <c r="V23" s="277">
        <f t="shared" si="5"/>
        <v>100</v>
      </c>
      <c r="W23" s="5">
        <f t="shared" si="6"/>
        <v>99.951644523654863</v>
      </c>
      <c r="X23" s="5">
        <f t="shared" si="7"/>
        <v>100.04837887017825</v>
      </c>
    </row>
    <row r="24" spans="1:24" ht="54" customHeight="1" x14ac:dyDescent="0.2">
      <c r="A24" s="9">
        <v>6</v>
      </c>
      <c r="B24" s="377" t="s">
        <v>716</v>
      </c>
      <c r="C24" s="378"/>
      <c r="D24" s="18" t="s">
        <v>717</v>
      </c>
      <c r="E24" s="18">
        <v>42</v>
      </c>
      <c r="F24" s="17">
        <f t="shared" si="0"/>
        <v>60773674.920000002</v>
      </c>
      <c r="G24" s="17">
        <f t="shared" si="1"/>
        <v>60744287.520000003</v>
      </c>
      <c r="H24" s="120">
        <f t="shared" si="2"/>
        <v>40</v>
      </c>
      <c r="I24" s="120">
        <f t="shared" si="2"/>
        <v>40</v>
      </c>
      <c r="J24" s="9">
        <v>5</v>
      </c>
      <c r="K24" s="38">
        <v>5</v>
      </c>
      <c r="L24" s="9">
        <v>10</v>
      </c>
      <c r="M24" s="5">
        <v>10</v>
      </c>
      <c r="N24" s="9">
        <v>15</v>
      </c>
      <c r="O24" s="5">
        <v>15</v>
      </c>
      <c r="P24" s="328">
        <v>10</v>
      </c>
      <c r="Q24" s="329">
        <v>10</v>
      </c>
      <c r="R24" s="119">
        <f t="shared" si="3"/>
        <v>40</v>
      </c>
      <c r="S24" s="119">
        <f t="shared" si="3"/>
        <v>40</v>
      </c>
      <c r="T24" s="119">
        <f t="shared" si="4"/>
        <v>0</v>
      </c>
      <c r="U24" s="25"/>
      <c r="V24" s="277">
        <f t="shared" si="5"/>
        <v>100</v>
      </c>
      <c r="W24" s="5">
        <f t="shared" si="6"/>
        <v>99.951644523654878</v>
      </c>
      <c r="X24" s="5">
        <f t="shared" si="7"/>
        <v>100.04837887017825</v>
      </c>
    </row>
    <row r="25" spans="1:24" ht="54" customHeight="1" x14ac:dyDescent="0.2">
      <c r="A25" s="9">
        <v>7</v>
      </c>
      <c r="B25" s="377" t="s">
        <v>718</v>
      </c>
      <c r="C25" s="378"/>
      <c r="D25" s="18" t="s">
        <v>533</v>
      </c>
      <c r="E25" s="18">
        <v>15</v>
      </c>
      <c r="F25" s="17">
        <f t="shared" si="0"/>
        <v>21704883.899999999</v>
      </c>
      <c r="G25" s="17">
        <f t="shared" si="1"/>
        <v>21694388.399999999</v>
      </c>
      <c r="H25" s="120">
        <f t="shared" si="2"/>
        <v>350</v>
      </c>
      <c r="I25" s="120">
        <f t="shared" si="2"/>
        <v>350</v>
      </c>
      <c r="J25" s="9">
        <v>75</v>
      </c>
      <c r="K25" s="38">
        <v>75</v>
      </c>
      <c r="L25" s="9">
        <v>100</v>
      </c>
      <c r="M25" s="5">
        <v>100</v>
      </c>
      <c r="N25" s="9">
        <v>100</v>
      </c>
      <c r="O25" s="5">
        <v>100</v>
      </c>
      <c r="P25" s="328">
        <v>75</v>
      </c>
      <c r="Q25" s="329">
        <v>75</v>
      </c>
      <c r="R25" s="119">
        <f t="shared" si="3"/>
        <v>350</v>
      </c>
      <c r="S25" s="119">
        <f t="shared" si="3"/>
        <v>350</v>
      </c>
      <c r="T25" s="119">
        <f t="shared" si="4"/>
        <v>0</v>
      </c>
      <c r="U25" s="25"/>
      <c r="V25" s="277">
        <f t="shared" si="5"/>
        <v>100</v>
      </c>
      <c r="W25" s="5">
        <f t="shared" si="6"/>
        <v>99.951644523654878</v>
      </c>
      <c r="X25" s="5">
        <f t="shared" si="7"/>
        <v>100.04837887017825</v>
      </c>
    </row>
    <row r="26" spans="1:24" ht="54" customHeight="1" x14ac:dyDescent="0.2">
      <c r="A26" s="9">
        <v>8</v>
      </c>
      <c r="B26" s="377" t="s">
        <v>719</v>
      </c>
      <c r="C26" s="378"/>
      <c r="D26" s="18" t="s">
        <v>533</v>
      </c>
      <c r="E26" s="18">
        <v>12</v>
      </c>
      <c r="F26" s="17">
        <f t="shared" si="0"/>
        <v>17363907.120000001</v>
      </c>
      <c r="G26" s="17">
        <f t="shared" si="1"/>
        <v>17355510.719999999</v>
      </c>
      <c r="H26" s="120">
        <f t="shared" si="2"/>
        <v>20</v>
      </c>
      <c r="I26" s="120">
        <f t="shared" si="2"/>
        <v>20</v>
      </c>
      <c r="J26" s="9">
        <v>5</v>
      </c>
      <c r="K26" s="38">
        <v>5</v>
      </c>
      <c r="L26" s="9">
        <v>5</v>
      </c>
      <c r="M26" s="5">
        <v>5</v>
      </c>
      <c r="N26" s="9">
        <v>5</v>
      </c>
      <c r="O26" s="5">
        <v>5</v>
      </c>
      <c r="P26" s="328">
        <v>5</v>
      </c>
      <c r="Q26" s="329">
        <v>5</v>
      </c>
      <c r="R26" s="119">
        <f t="shared" si="3"/>
        <v>20</v>
      </c>
      <c r="S26" s="119">
        <f t="shared" si="3"/>
        <v>20</v>
      </c>
      <c r="T26" s="119">
        <f t="shared" si="4"/>
        <v>0</v>
      </c>
      <c r="U26" s="25"/>
      <c r="V26" s="277">
        <f t="shared" si="5"/>
        <v>100</v>
      </c>
      <c r="W26" s="5">
        <f t="shared" si="6"/>
        <v>99.951644523654863</v>
      </c>
      <c r="X26" s="5">
        <f t="shared" si="7"/>
        <v>100.04837887017825</v>
      </c>
    </row>
    <row r="27" spans="1:24" s="1" customFormat="1" ht="36.75" customHeight="1" x14ac:dyDescent="0.2">
      <c r="A27" s="370" t="s">
        <v>24</v>
      </c>
      <c r="B27" s="371"/>
      <c r="C27" s="372"/>
      <c r="D27" s="18"/>
      <c r="E27" s="18">
        <f>SUM(E19:E26)</f>
        <v>100</v>
      </c>
      <c r="F27" s="40">
        <f>SEGUIMIENTO!D51</f>
        <v>144699226</v>
      </c>
      <c r="G27" s="40">
        <f>SEGUIMIENTO!E51</f>
        <v>144629256</v>
      </c>
      <c r="H27" s="40" t="e">
        <f>SEGUIMIENTO!#REF!</f>
        <v>#REF!</v>
      </c>
      <c r="I27" s="40" t="e">
        <f>SEGUIMIENTO!#REF!</f>
        <v>#REF!</v>
      </c>
      <c r="J27" s="40">
        <f>SEGUIMIENTO!F51</f>
        <v>0</v>
      </c>
      <c r="K27" s="40">
        <f>SEGUIMIENTO!G51</f>
        <v>0</v>
      </c>
      <c r="L27" s="40">
        <f>SEGUIMIENTO!H51</f>
        <v>0</v>
      </c>
      <c r="M27" s="40">
        <f>SEGUIMIENTO!I51</f>
        <v>0</v>
      </c>
      <c r="N27" s="18">
        <f>SUM(N19:N26)</f>
        <v>249</v>
      </c>
      <c r="O27" s="18">
        <f>SUM(O19:O26)</f>
        <v>249</v>
      </c>
      <c r="P27" s="18">
        <f>SUM(P19:P26)</f>
        <v>189</v>
      </c>
      <c r="Q27" s="18">
        <f>SUM(Q19:Q26)</f>
        <v>189</v>
      </c>
      <c r="R27" s="120">
        <f t="shared" si="3"/>
        <v>438</v>
      </c>
      <c r="S27" s="120">
        <f t="shared" si="3"/>
        <v>438</v>
      </c>
      <c r="T27" s="120">
        <f t="shared" si="4"/>
        <v>0</v>
      </c>
      <c r="U27" s="21"/>
      <c r="V27" s="277">
        <f t="shared" si="5"/>
        <v>100</v>
      </c>
      <c r="W27" s="5">
        <f t="shared" si="6"/>
        <v>99.951644523654878</v>
      </c>
      <c r="X27" s="5">
        <f t="shared" si="7"/>
        <v>100.04837887017825</v>
      </c>
    </row>
    <row r="28" spans="1:24" s="6" customFormat="1" ht="14.25" customHeight="1" x14ac:dyDescent="0.2">
      <c r="F28" s="10"/>
    </row>
    <row r="29" spans="1:24" s="6" customFormat="1" ht="14.25" customHeight="1" x14ac:dyDescent="0.2">
      <c r="B29" s="11" t="s">
        <v>25</v>
      </c>
      <c r="F29" s="10"/>
      <c r="H29" s="6" t="s">
        <v>26</v>
      </c>
    </row>
    <row r="31" spans="1:24" x14ac:dyDescent="0.2">
      <c r="C31" s="46"/>
    </row>
    <row r="32" spans="1:24" x14ac:dyDescent="0.2">
      <c r="C32" s="207"/>
    </row>
    <row r="33" spans="1:24" x14ac:dyDescent="0.2">
      <c r="A33" s="6"/>
      <c r="B33" s="6"/>
      <c r="C33" s="6" t="s">
        <v>54</v>
      </c>
      <c r="D33" s="6"/>
      <c r="E33" s="6"/>
      <c r="F33" s="6"/>
      <c r="G33" s="6"/>
      <c r="H33" s="6"/>
      <c r="I33" s="6"/>
      <c r="J33" s="6"/>
      <c r="K33" s="6"/>
      <c r="L33" s="6"/>
      <c r="M33" s="6"/>
      <c r="N33" s="6"/>
      <c r="O33" s="6"/>
      <c r="P33" s="6"/>
      <c r="Q33" s="6"/>
      <c r="R33" s="1" t="s">
        <v>288</v>
      </c>
      <c r="S33" s="1"/>
      <c r="T33" s="1"/>
      <c r="U33" s="50"/>
      <c r="V33" s="28"/>
      <c r="W33" s="208"/>
      <c r="X33" s="208"/>
    </row>
    <row r="34" spans="1:24" x14ac:dyDescent="0.2">
      <c r="A34" s="388" t="s">
        <v>53</v>
      </c>
      <c r="B34" s="388"/>
      <c r="C34" s="388"/>
      <c r="D34" s="6"/>
      <c r="E34" s="6"/>
      <c r="F34" s="6"/>
      <c r="G34" s="6"/>
      <c r="H34" s="11" t="s">
        <v>288</v>
      </c>
      <c r="I34" s="11"/>
      <c r="J34" s="11"/>
      <c r="K34" s="11"/>
      <c r="L34" s="11"/>
      <c r="M34" s="11"/>
      <c r="N34" s="11"/>
      <c r="O34" s="11"/>
      <c r="P34" s="11"/>
      <c r="Q34" s="11"/>
      <c r="R34" s="11"/>
      <c r="S34" s="11"/>
      <c r="T34" s="11"/>
      <c r="U34" s="388" t="s">
        <v>525</v>
      </c>
      <c r="V34" s="388"/>
      <c r="W34" s="388"/>
      <c r="X34" s="388"/>
    </row>
    <row r="35" spans="1:24" x14ac:dyDescent="0.2">
      <c r="A35" s="387" t="s">
        <v>288</v>
      </c>
      <c r="B35" s="387"/>
      <c r="C35" s="387"/>
      <c r="D35" s="6"/>
      <c r="E35" s="6"/>
      <c r="F35" s="6"/>
      <c r="G35" s="6"/>
      <c r="H35" s="11" t="s">
        <v>288</v>
      </c>
      <c r="I35" s="11"/>
      <c r="J35" s="11"/>
      <c r="K35" s="11"/>
      <c r="L35" s="11"/>
      <c r="M35" s="11"/>
      <c r="N35" s="11"/>
      <c r="O35" s="11"/>
      <c r="P35" s="11"/>
      <c r="Q35" s="11"/>
      <c r="R35" s="11"/>
      <c r="S35" s="11"/>
      <c r="T35" s="11"/>
      <c r="U35" s="387" t="s">
        <v>258</v>
      </c>
      <c r="V35" s="387"/>
      <c r="W35" s="387"/>
      <c r="X35" s="387"/>
    </row>
  </sheetData>
  <mergeCells count="34">
    <mergeCell ref="B26:C26"/>
    <mergeCell ref="A27:C27"/>
    <mergeCell ref="A34:C34"/>
    <mergeCell ref="U34:X34"/>
    <mergeCell ref="A35:C35"/>
    <mergeCell ref="U35:X35"/>
    <mergeCell ref="B25:C25"/>
    <mergeCell ref="P17:Q17"/>
    <mergeCell ref="R17:T17"/>
    <mergeCell ref="U17:U18"/>
    <mergeCell ref="V17:X17"/>
    <mergeCell ref="B18:C18"/>
    <mergeCell ref="B19:C19"/>
    <mergeCell ref="B20:C20"/>
    <mergeCell ref="B21:C21"/>
    <mergeCell ref="B22:C22"/>
    <mergeCell ref="B23:C23"/>
    <mergeCell ref="B24:C24"/>
    <mergeCell ref="A14:X14"/>
    <mergeCell ref="A15:X15"/>
    <mergeCell ref="A17:C17"/>
    <mergeCell ref="D17:D18"/>
    <mergeCell ref="E17:E18"/>
    <mergeCell ref="F17:G17"/>
    <mergeCell ref="H17:I17"/>
    <mergeCell ref="J17:K17"/>
    <mergeCell ref="L17:M17"/>
    <mergeCell ref="N17:O17"/>
    <mergeCell ref="A6:X6"/>
    <mergeCell ref="A1:X1"/>
    <mergeCell ref="A2:X2"/>
    <mergeCell ref="A3:X3"/>
    <mergeCell ref="A4:X4"/>
    <mergeCell ref="A5:X5"/>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topLeftCell="A25" workbookViewId="0">
      <selection activeCell="V26" sqref="V26"/>
    </sheetView>
  </sheetViews>
  <sheetFormatPr baseColWidth="10" defaultRowHeight="12.75" x14ac:dyDescent="0.2"/>
  <cols>
    <col min="1" max="1" width="10.85546875" style="36" customWidth="1"/>
    <col min="2" max="2" width="6.140625" style="36" customWidth="1"/>
    <col min="3" max="3" width="33" style="36" customWidth="1"/>
    <col min="4" max="5" width="10.85546875" style="36" customWidth="1"/>
    <col min="6" max="7" width="12.85546875" style="46" customWidth="1"/>
    <col min="8" max="8" width="10.85546875" style="36" hidden="1" customWidth="1"/>
    <col min="9" max="9" width="10.28515625" style="36" hidden="1" customWidth="1"/>
    <col min="10" max="10" width="10.42578125" style="36" hidden="1" customWidth="1"/>
    <col min="11" max="11" width="10.7109375" style="36" hidden="1" customWidth="1"/>
    <col min="12" max="12" width="10.42578125" style="36" hidden="1" customWidth="1"/>
    <col min="13" max="13" width="9.28515625" style="36" hidden="1" customWidth="1"/>
    <col min="14" max="14" width="10.42578125" style="36" hidden="1" customWidth="1"/>
    <col min="15" max="15" width="9.28515625" style="36" hidden="1" customWidth="1"/>
    <col min="16" max="16" width="10.42578125" style="36" customWidth="1"/>
    <col min="17" max="20" width="9.28515625" style="36" customWidth="1"/>
    <col min="21" max="21" width="24" style="36" customWidth="1"/>
    <col min="22" max="22" width="7.5703125" style="36" customWidth="1"/>
    <col min="23" max="23" width="7" style="36" customWidth="1"/>
    <col min="24" max="24" width="7.28515625" style="36" bestFit="1" customWidth="1"/>
    <col min="25" max="25" width="11.42578125" style="36" customWidth="1"/>
    <col min="26"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40</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216</v>
      </c>
      <c r="C8" s="145" t="s">
        <v>720</v>
      </c>
      <c r="D8" s="154"/>
      <c r="E8" s="1"/>
      <c r="F8" s="23"/>
      <c r="G8" s="23"/>
      <c r="H8" s="1"/>
      <c r="I8" s="1"/>
      <c r="J8" s="1"/>
      <c r="K8" s="1"/>
      <c r="L8" s="1"/>
      <c r="M8" s="1"/>
      <c r="N8" s="1"/>
      <c r="O8" s="1"/>
      <c r="P8" s="1"/>
      <c r="Q8" s="1"/>
    </row>
    <row r="9" spans="1:24" x14ac:dyDescent="0.2">
      <c r="A9" s="143" t="s">
        <v>0</v>
      </c>
      <c r="B9" s="144">
        <v>8</v>
      </c>
      <c r="C9" s="145" t="s">
        <v>649</v>
      </c>
      <c r="D9" s="154"/>
      <c r="E9" s="1"/>
      <c r="F9" s="23"/>
      <c r="G9" s="23"/>
      <c r="H9" s="1"/>
      <c r="I9" s="1"/>
      <c r="J9" s="1"/>
      <c r="K9" s="1"/>
      <c r="L9" s="1"/>
      <c r="M9" s="1"/>
      <c r="N9" s="1"/>
      <c r="O9" s="6"/>
      <c r="P9" s="6"/>
      <c r="Q9" s="6"/>
    </row>
    <row r="10" spans="1:24" x14ac:dyDescent="0.2">
      <c r="A10" s="143" t="s">
        <v>461</v>
      </c>
      <c r="B10" s="144">
        <v>5</v>
      </c>
      <c r="C10" s="145" t="s">
        <v>721</v>
      </c>
      <c r="D10" s="154"/>
      <c r="E10" s="1"/>
      <c r="F10" s="23"/>
      <c r="G10" s="23"/>
      <c r="H10" s="1"/>
      <c r="I10" s="1"/>
      <c r="J10" s="1"/>
      <c r="K10" s="1"/>
      <c r="L10" s="1"/>
      <c r="M10" s="1"/>
      <c r="N10" s="1"/>
      <c r="O10" s="6"/>
      <c r="P10" s="6"/>
      <c r="Q10" s="6"/>
    </row>
    <row r="11" spans="1:24" x14ac:dyDescent="0.2">
      <c r="A11" s="143" t="s">
        <v>6</v>
      </c>
      <c r="B11" s="147">
        <v>36</v>
      </c>
      <c r="C11" s="145" t="s">
        <v>722</v>
      </c>
      <c r="D11" s="154"/>
      <c r="E11" s="1"/>
      <c r="F11" s="23"/>
      <c r="G11" s="23"/>
      <c r="H11" s="1"/>
      <c r="I11" s="1"/>
      <c r="J11" s="1"/>
      <c r="K11" s="1"/>
      <c r="L11" s="1"/>
      <c r="M11" s="1"/>
      <c r="N11" s="1"/>
      <c r="O11" s="6"/>
      <c r="P11" s="6"/>
      <c r="Q11" s="6"/>
    </row>
    <row r="12" spans="1:24" x14ac:dyDescent="0.2">
      <c r="A12" s="143" t="s">
        <v>447</v>
      </c>
      <c r="B12" s="144">
        <v>7</v>
      </c>
      <c r="C12" s="145" t="s">
        <v>722</v>
      </c>
      <c r="D12" s="154"/>
      <c r="E12" s="1"/>
      <c r="F12" s="23"/>
      <c r="G12" s="23"/>
      <c r="H12" s="1"/>
      <c r="I12" s="1"/>
      <c r="J12" s="1"/>
      <c r="K12" s="1"/>
      <c r="L12" s="1"/>
      <c r="M12" s="1"/>
      <c r="N12" s="1"/>
      <c r="O12" s="6"/>
      <c r="P12" s="6"/>
      <c r="Q12" s="6"/>
    </row>
    <row r="13" spans="1:24" x14ac:dyDescent="0.2">
      <c r="A13" s="1"/>
      <c r="B13" s="1"/>
      <c r="C13" s="1"/>
      <c r="D13" s="1"/>
      <c r="E13" s="1"/>
      <c r="F13" s="23"/>
      <c r="G13" s="23"/>
      <c r="H13" s="1"/>
      <c r="I13" s="1"/>
      <c r="J13" s="1"/>
      <c r="K13" s="1"/>
      <c r="L13" s="1"/>
      <c r="M13" s="1"/>
      <c r="N13" s="1"/>
      <c r="O13" s="6"/>
      <c r="P13" s="6"/>
      <c r="Q13" s="6"/>
      <c r="W13" s="397"/>
      <c r="X13" s="397"/>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39.75" customHeight="1" x14ac:dyDescent="0.2">
      <c r="A15" s="383" t="s">
        <v>723</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91"/>
      <c r="G16" s="91"/>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0.25"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75" customHeight="1" x14ac:dyDescent="0.2">
      <c r="A19" s="9">
        <v>1</v>
      </c>
      <c r="B19" s="377" t="s">
        <v>724</v>
      </c>
      <c r="C19" s="378"/>
      <c r="D19" s="18" t="s">
        <v>533</v>
      </c>
      <c r="E19" s="18">
        <v>25</v>
      </c>
      <c r="F19" s="17">
        <f>$F$29*E19/100</f>
        <v>577656.75</v>
      </c>
      <c r="G19" s="17">
        <f>$G$29*E19/100</f>
        <v>577656.75</v>
      </c>
      <c r="H19" s="120">
        <f>J19+L19+N19+P19</f>
        <v>700</v>
      </c>
      <c r="I19" s="120">
        <f>K19+M19+O19+Q19</f>
        <v>644</v>
      </c>
      <c r="J19" s="9">
        <v>150</v>
      </c>
      <c r="K19" s="38">
        <v>102</v>
      </c>
      <c r="L19" s="9">
        <v>200</v>
      </c>
      <c r="M19" s="5">
        <v>147</v>
      </c>
      <c r="N19" s="9">
        <v>200</v>
      </c>
      <c r="O19" s="5">
        <v>41</v>
      </c>
      <c r="P19" s="328">
        <v>150</v>
      </c>
      <c r="Q19" s="329">
        <v>354</v>
      </c>
      <c r="R19" s="119">
        <f t="shared" ref="R19:S29" si="0">J19+L19+N19+P19</f>
        <v>700</v>
      </c>
      <c r="S19" s="119">
        <f t="shared" si="0"/>
        <v>644</v>
      </c>
      <c r="T19" s="119">
        <f t="shared" ref="T19:T29" si="1">S19-R19</f>
        <v>-56</v>
      </c>
      <c r="U19" s="333" t="s">
        <v>1154</v>
      </c>
      <c r="V19" s="5">
        <f>Q19/P19*100</f>
        <v>236</v>
      </c>
      <c r="W19" s="5">
        <f>G19/F19*100</f>
        <v>100</v>
      </c>
      <c r="X19" s="5">
        <f>V19/W19*100</f>
        <v>236</v>
      </c>
    </row>
    <row r="20" spans="1:24" ht="51.75" customHeight="1" x14ac:dyDescent="0.2">
      <c r="A20" s="9">
        <v>2</v>
      </c>
      <c r="B20" s="377" t="s">
        <v>725</v>
      </c>
      <c r="C20" s="378"/>
      <c r="D20" s="18" t="s">
        <v>641</v>
      </c>
      <c r="E20" s="18">
        <v>20</v>
      </c>
      <c r="F20" s="17">
        <f t="shared" ref="F20:F26" si="2">$F$29*E20/100</f>
        <v>462125.4</v>
      </c>
      <c r="G20" s="17">
        <f t="shared" ref="G20:G26" si="3">$G$29*E20/100</f>
        <v>462125.4</v>
      </c>
      <c r="H20" s="120">
        <f t="shared" ref="H20:I28" si="4">J20+L20+N20+P20</f>
        <v>45</v>
      </c>
      <c r="I20" s="120">
        <f t="shared" si="4"/>
        <v>3</v>
      </c>
      <c r="J20" s="9">
        <v>10</v>
      </c>
      <c r="K20" s="38">
        <v>0</v>
      </c>
      <c r="L20" s="9">
        <v>15</v>
      </c>
      <c r="M20" s="5">
        <v>0</v>
      </c>
      <c r="N20" s="9">
        <v>5</v>
      </c>
      <c r="O20" s="5">
        <v>2</v>
      </c>
      <c r="P20" s="328">
        <v>15</v>
      </c>
      <c r="Q20" s="329">
        <v>1</v>
      </c>
      <c r="R20" s="119">
        <f t="shared" si="0"/>
        <v>45</v>
      </c>
      <c r="S20" s="119">
        <f t="shared" si="0"/>
        <v>3</v>
      </c>
      <c r="T20" s="119">
        <f t="shared" si="1"/>
        <v>-42</v>
      </c>
      <c r="U20" s="333" t="s">
        <v>1155</v>
      </c>
      <c r="V20" s="277">
        <f t="shared" ref="V20:V29" si="5">Q20/P20*100</f>
        <v>6.666666666666667</v>
      </c>
      <c r="W20" s="5">
        <f t="shared" ref="W20:W29" si="6">G20/F20*100</f>
        <v>100</v>
      </c>
      <c r="X20" s="5">
        <f t="shared" ref="X20:X29" si="7">V20/W20*100</f>
        <v>6.666666666666667</v>
      </c>
    </row>
    <row r="21" spans="1:24" ht="62.25" customHeight="1" x14ac:dyDescent="0.2">
      <c r="A21" s="9">
        <v>3</v>
      </c>
      <c r="B21" s="377" t="s">
        <v>726</v>
      </c>
      <c r="C21" s="378"/>
      <c r="D21" s="18" t="s">
        <v>533</v>
      </c>
      <c r="E21" s="18">
        <v>6</v>
      </c>
      <c r="F21" s="17">
        <f t="shared" si="2"/>
        <v>138637.62</v>
      </c>
      <c r="G21" s="17">
        <f t="shared" si="3"/>
        <v>138637.62</v>
      </c>
      <c r="H21" s="120">
        <f t="shared" si="4"/>
        <v>8</v>
      </c>
      <c r="I21" s="120">
        <f t="shared" si="4"/>
        <v>2</v>
      </c>
      <c r="J21" s="9">
        <v>2</v>
      </c>
      <c r="K21" s="38">
        <v>2</v>
      </c>
      <c r="L21" s="9">
        <v>2</v>
      </c>
      <c r="M21" s="5">
        <v>0</v>
      </c>
      <c r="N21" s="9">
        <v>2</v>
      </c>
      <c r="O21" s="5">
        <v>0</v>
      </c>
      <c r="P21" s="328">
        <v>2</v>
      </c>
      <c r="Q21" s="329">
        <v>0</v>
      </c>
      <c r="R21" s="119">
        <f t="shared" si="0"/>
        <v>8</v>
      </c>
      <c r="S21" s="119">
        <f t="shared" si="0"/>
        <v>2</v>
      </c>
      <c r="T21" s="119">
        <f t="shared" si="1"/>
        <v>-6</v>
      </c>
      <c r="U21" s="333" t="s">
        <v>1156</v>
      </c>
      <c r="V21" s="277">
        <f t="shared" si="5"/>
        <v>0</v>
      </c>
      <c r="W21" s="5">
        <f t="shared" si="6"/>
        <v>100</v>
      </c>
      <c r="X21" s="5">
        <f t="shared" si="7"/>
        <v>0</v>
      </c>
    </row>
    <row r="22" spans="1:24" ht="33.75" customHeight="1" x14ac:dyDescent="0.2">
      <c r="A22" s="9">
        <v>4</v>
      </c>
      <c r="B22" s="377" t="s">
        <v>727</v>
      </c>
      <c r="C22" s="378"/>
      <c r="D22" s="18" t="s">
        <v>728</v>
      </c>
      <c r="E22" s="18">
        <v>8</v>
      </c>
      <c r="F22" s="17">
        <f t="shared" si="2"/>
        <v>184850.16</v>
      </c>
      <c r="G22" s="17">
        <f t="shared" si="3"/>
        <v>184850.16</v>
      </c>
      <c r="H22" s="120">
        <f t="shared" si="4"/>
        <v>5</v>
      </c>
      <c r="I22" s="120">
        <f t="shared" si="4"/>
        <v>1</v>
      </c>
      <c r="J22" s="9">
        <v>1</v>
      </c>
      <c r="K22" s="38">
        <v>0</v>
      </c>
      <c r="L22" s="9">
        <v>1</v>
      </c>
      <c r="M22" s="5">
        <v>0</v>
      </c>
      <c r="N22" s="9">
        <v>2</v>
      </c>
      <c r="O22" s="5">
        <v>0</v>
      </c>
      <c r="P22" s="328">
        <v>1</v>
      </c>
      <c r="Q22" s="329">
        <v>1</v>
      </c>
      <c r="R22" s="119">
        <f t="shared" si="0"/>
        <v>5</v>
      </c>
      <c r="S22" s="119">
        <f t="shared" si="0"/>
        <v>1</v>
      </c>
      <c r="T22" s="119">
        <f t="shared" si="1"/>
        <v>-4</v>
      </c>
      <c r="U22" s="333"/>
      <c r="V22" s="277">
        <f t="shared" si="5"/>
        <v>100</v>
      </c>
      <c r="W22" s="5">
        <f t="shared" si="6"/>
        <v>100</v>
      </c>
      <c r="X22" s="5">
        <f t="shared" si="7"/>
        <v>100</v>
      </c>
    </row>
    <row r="23" spans="1:24" ht="36.75" customHeight="1" x14ac:dyDescent="0.2">
      <c r="A23" s="9">
        <v>5</v>
      </c>
      <c r="B23" s="377" t="s">
        <v>729</v>
      </c>
      <c r="C23" s="378"/>
      <c r="D23" s="18" t="s">
        <v>641</v>
      </c>
      <c r="E23" s="18">
        <v>10</v>
      </c>
      <c r="F23" s="17">
        <f t="shared" si="2"/>
        <v>231062.7</v>
      </c>
      <c r="G23" s="17">
        <f t="shared" si="3"/>
        <v>231062.7</v>
      </c>
      <c r="H23" s="120">
        <f t="shared" si="4"/>
        <v>5</v>
      </c>
      <c r="I23" s="120">
        <f t="shared" si="4"/>
        <v>8</v>
      </c>
      <c r="J23" s="9">
        <v>1</v>
      </c>
      <c r="K23" s="38">
        <v>1</v>
      </c>
      <c r="L23" s="9">
        <v>2</v>
      </c>
      <c r="M23" s="5">
        <v>2</v>
      </c>
      <c r="N23" s="9">
        <v>1</v>
      </c>
      <c r="O23" s="5">
        <v>0</v>
      </c>
      <c r="P23" s="328">
        <v>1</v>
      </c>
      <c r="Q23" s="329">
        <v>5</v>
      </c>
      <c r="R23" s="119">
        <f t="shared" si="0"/>
        <v>5</v>
      </c>
      <c r="S23" s="119">
        <f t="shared" si="0"/>
        <v>8</v>
      </c>
      <c r="T23" s="119">
        <f t="shared" si="1"/>
        <v>3</v>
      </c>
      <c r="U23" s="333" t="s">
        <v>1157</v>
      </c>
      <c r="V23" s="277">
        <f t="shared" si="5"/>
        <v>500</v>
      </c>
      <c r="W23" s="5">
        <f t="shared" si="6"/>
        <v>100</v>
      </c>
      <c r="X23" s="5">
        <f t="shared" si="7"/>
        <v>500</v>
      </c>
    </row>
    <row r="24" spans="1:24" ht="17.25" customHeight="1" x14ac:dyDescent="0.2">
      <c r="A24" s="9">
        <v>6</v>
      </c>
      <c r="B24" s="377" t="s">
        <v>730</v>
      </c>
      <c r="C24" s="378"/>
      <c r="D24" s="18" t="s">
        <v>388</v>
      </c>
      <c r="E24" s="18">
        <v>14</v>
      </c>
      <c r="F24" s="17">
        <f t="shared" si="2"/>
        <v>323487.78000000003</v>
      </c>
      <c r="G24" s="17">
        <f t="shared" si="3"/>
        <v>323487.78000000003</v>
      </c>
      <c r="H24" s="120">
        <f t="shared" si="4"/>
        <v>12</v>
      </c>
      <c r="I24" s="120">
        <f t="shared" si="4"/>
        <v>19</v>
      </c>
      <c r="J24" s="9">
        <v>2</v>
      </c>
      <c r="K24" s="38">
        <v>12</v>
      </c>
      <c r="L24" s="9">
        <v>4</v>
      </c>
      <c r="M24" s="5">
        <v>3</v>
      </c>
      <c r="N24" s="9">
        <v>4</v>
      </c>
      <c r="O24" s="5">
        <v>1</v>
      </c>
      <c r="P24" s="328">
        <v>2</v>
      </c>
      <c r="Q24" s="329">
        <v>3</v>
      </c>
      <c r="R24" s="119">
        <f t="shared" si="0"/>
        <v>12</v>
      </c>
      <c r="S24" s="119">
        <f t="shared" si="0"/>
        <v>19</v>
      </c>
      <c r="T24" s="119">
        <f t="shared" si="1"/>
        <v>7</v>
      </c>
      <c r="U24" s="333"/>
      <c r="V24" s="277">
        <f t="shared" si="5"/>
        <v>150</v>
      </c>
      <c r="W24" s="5">
        <f t="shared" si="6"/>
        <v>100</v>
      </c>
      <c r="X24" s="5">
        <f t="shared" si="7"/>
        <v>150</v>
      </c>
    </row>
    <row r="25" spans="1:24" ht="33.75" customHeight="1" x14ac:dyDescent="0.2">
      <c r="A25" s="9">
        <v>7</v>
      </c>
      <c r="B25" s="377" t="s">
        <v>731</v>
      </c>
      <c r="C25" s="378"/>
      <c r="D25" s="18" t="s">
        <v>533</v>
      </c>
      <c r="E25" s="18">
        <v>12</v>
      </c>
      <c r="F25" s="17">
        <f t="shared" si="2"/>
        <v>277275.24</v>
      </c>
      <c r="G25" s="17">
        <f t="shared" si="3"/>
        <v>277275.24</v>
      </c>
      <c r="H25" s="120">
        <f t="shared" si="4"/>
        <v>6</v>
      </c>
      <c r="I25" s="120">
        <f t="shared" si="4"/>
        <v>8</v>
      </c>
      <c r="J25" s="9">
        <v>1</v>
      </c>
      <c r="K25" s="38">
        <v>3</v>
      </c>
      <c r="L25" s="9">
        <v>2</v>
      </c>
      <c r="M25" s="5">
        <v>3</v>
      </c>
      <c r="N25" s="9">
        <v>2</v>
      </c>
      <c r="O25" s="5">
        <v>0</v>
      </c>
      <c r="P25" s="328">
        <v>1</v>
      </c>
      <c r="Q25" s="329">
        <v>2</v>
      </c>
      <c r="R25" s="119">
        <f t="shared" si="0"/>
        <v>6</v>
      </c>
      <c r="S25" s="119">
        <f t="shared" si="0"/>
        <v>8</v>
      </c>
      <c r="T25" s="119">
        <f t="shared" si="1"/>
        <v>2</v>
      </c>
      <c r="U25" s="333"/>
      <c r="V25" s="277">
        <f t="shared" si="5"/>
        <v>200</v>
      </c>
      <c r="W25" s="5">
        <f t="shared" si="6"/>
        <v>100</v>
      </c>
      <c r="X25" s="5">
        <f t="shared" si="7"/>
        <v>200</v>
      </c>
    </row>
    <row r="26" spans="1:24" ht="49.5" customHeight="1" x14ac:dyDescent="0.2">
      <c r="A26" s="9">
        <v>8</v>
      </c>
      <c r="B26" s="377" t="s">
        <v>732</v>
      </c>
      <c r="C26" s="378"/>
      <c r="D26" s="18" t="s">
        <v>533</v>
      </c>
      <c r="E26" s="18">
        <v>5</v>
      </c>
      <c r="F26" s="17">
        <f t="shared" si="2"/>
        <v>115531.35</v>
      </c>
      <c r="G26" s="17">
        <f t="shared" si="3"/>
        <v>115531.35</v>
      </c>
      <c r="H26" s="120">
        <f t="shared" si="4"/>
        <v>1</v>
      </c>
      <c r="I26" s="120">
        <f t="shared" si="4"/>
        <v>0</v>
      </c>
      <c r="J26" s="9">
        <v>0</v>
      </c>
      <c r="K26" s="38">
        <v>0</v>
      </c>
      <c r="L26" s="9">
        <v>0</v>
      </c>
      <c r="M26" s="5">
        <v>0</v>
      </c>
      <c r="N26" s="9">
        <v>0</v>
      </c>
      <c r="O26" s="5">
        <v>0</v>
      </c>
      <c r="P26" s="328">
        <v>1</v>
      </c>
      <c r="Q26" s="329">
        <v>0</v>
      </c>
      <c r="R26" s="119">
        <f t="shared" si="0"/>
        <v>1</v>
      </c>
      <c r="S26" s="119">
        <f t="shared" si="0"/>
        <v>0</v>
      </c>
      <c r="T26" s="119">
        <f t="shared" si="1"/>
        <v>-1</v>
      </c>
      <c r="U26" s="333" t="s">
        <v>1158</v>
      </c>
      <c r="V26" s="277">
        <f t="shared" si="5"/>
        <v>0</v>
      </c>
      <c r="W26" s="5">
        <f t="shared" si="6"/>
        <v>100</v>
      </c>
      <c r="X26" s="5">
        <f t="shared" si="7"/>
        <v>0</v>
      </c>
    </row>
    <row r="27" spans="1:24" ht="75.75" customHeight="1" x14ac:dyDescent="0.2">
      <c r="A27" s="9"/>
      <c r="B27" s="377"/>
      <c r="C27" s="378"/>
      <c r="D27" s="18"/>
      <c r="E27" s="18"/>
      <c r="F27" s="17"/>
      <c r="G27" s="17"/>
      <c r="H27" s="120">
        <f t="shared" si="4"/>
        <v>0</v>
      </c>
      <c r="I27" s="120">
        <f t="shared" si="4"/>
        <v>0</v>
      </c>
      <c r="J27" s="9"/>
      <c r="K27" s="38"/>
      <c r="L27" s="9"/>
      <c r="M27" s="5"/>
      <c r="N27" s="9"/>
      <c r="O27" s="5"/>
      <c r="P27" s="328"/>
      <c r="Q27" s="329"/>
      <c r="R27" s="119"/>
      <c r="S27" s="119"/>
      <c r="T27" s="119"/>
      <c r="U27" s="338"/>
      <c r="V27" s="277"/>
      <c r="W27" s="5"/>
      <c r="X27" s="5">
        <v>0</v>
      </c>
    </row>
    <row r="28" spans="1:24" ht="33.75" customHeight="1" x14ac:dyDescent="0.2">
      <c r="A28" s="9"/>
      <c r="B28" s="377"/>
      <c r="C28" s="378"/>
      <c r="D28" s="18"/>
      <c r="E28" s="18"/>
      <c r="F28" s="17"/>
      <c r="G28" s="17"/>
      <c r="H28" s="120">
        <f t="shared" si="4"/>
        <v>0</v>
      </c>
      <c r="I28" s="120">
        <f t="shared" si="4"/>
        <v>0</v>
      </c>
      <c r="J28" s="9"/>
      <c r="K28" s="38"/>
      <c r="L28" s="9"/>
      <c r="M28" s="5"/>
      <c r="N28" s="9"/>
      <c r="O28" s="5"/>
      <c r="P28" s="328"/>
      <c r="Q28" s="329"/>
      <c r="R28" s="119"/>
      <c r="S28" s="119"/>
      <c r="T28" s="119"/>
      <c r="U28" s="334"/>
      <c r="V28" s="277"/>
      <c r="W28" s="5"/>
      <c r="X28" s="5"/>
    </row>
    <row r="29" spans="1:24" s="1" customFormat="1" ht="36.75" customHeight="1" x14ac:dyDescent="0.2">
      <c r="A29" s="370" t="s">
        <v>24</v>
      </c>
      <c r="B29" s="371"/>
      <c r="C29" s="372"/>
      <c r="D29" s="18"/>
      <c r="E29" s="18">
        <f>SUM(E19:E28)</f>
        <v>100</v>
      </c>
      <c r="F29" s="19">
        <f>SEGUIMIENTO!D48</f>
        <v>2310627</v>
      </c>
      <c r="G29" s="19">
        <f>SEGUIMIENTO!E48</f>
        <v>2310627</v>
      </c>
      <c r="H29" s="18">
        <f t="shared" ref="H29:Q29" si="8">SUM(H19:H28)</f>
        <v>782</v>
      </c>
      <c r="I29" s="18">
        <f t="shared" si="8"/>
        <v>685</v>
      </c>
      <c r="J29" s="18">
        <f t="shared" si="8"/>
        <v>167</v>
      </c>
      <c r="K29" s="18">
        <f t="shared" si="8"/>
        <v>120</v>
      </c>
      <c r="L29" s="18">
        <f t="shared" si="8"/>
        <v>226</v>
      </c>
      <c r="M29" s="18">
        <f t="shared" si="8"/>
        <v>155</v>
      </c>
      <c r="N29" s="18">
        <f t="shared" si="8"/>
        <v>216</v>
      </c>
      <c r="O29" s="18">
        <f t="shared" si="8"/>
        <v>44</v>
      </c>
      <c r="P29" s="18">
        <f t="shared" si="8"/>
        <v>173</v>
      </c>
      <c r="Q29" s="18">
        <f t="shared" si="8"/>
        <v>366</v>
      </c>
      <c r="R29" s="120">
        <f t="shared" si="0"/>
        <v>782</v>
      </c>
      <c r="S29" s="120">
        <f t="shared" si="0"/>
        <v>685</v>
      </c>
      <c r="T29" s="120">
        <f t="shared" si="1"/>
        <v>-97</v>
      </c>
      <c r="U29" s="120"/>
      <c r="V29" s="277">
        <f t="shared" si="5"/>
        <v>211.56069364161851</v>
      </c>
      <c r="W29" s="5">
        <f t="shared" si="6"/>
        <v>100</v>
      </c>
      <c r="X29" s="5">
        <f t="shared" si="7"/>
        <v>211.56069364161851</v>
      </c>
    </row>
    <row r="30" spans="1:24" s="6" customFormat="1" ht="14.25" customHeight="1" x14ac:dyDescent="0.2">
      <c r="F30" s="151"/>
      <c r="G30" s="91"/>
    </row>
    <row r="31" spans="1:24" s="6" customFormat="1" ht="14.25" customHeight="1" x14ac:dyDescent="0.2">
      <c r="B31" s="11" t="s">
        <v>25</v>
      </c>
      <c r="F31" s="151"/>
      <c r="G31" s="91"/>
      <c r="H31" s="6" t="s">
        <v>26</v>
      </c>
    </row>
    <row r="35" spans="1:22" x14ac:dyDescent="0.2">
      <c r="A35" s="6"/>
      <c r="B35" s="6"/>
      <c r="C35" s="6"/>
      <c r="D35" s="6"/>
      <c r="E35" s="6"/>
      <c r="F35" s="6"/>
      <c r="G35" s="6"/>
      <c r="H35" s="6"/>
      <c r="I35" s="6"/>
      <c r="J35" s="6"/>
      <c r="K35" s="6"/>
      <c r="L35" s="6"/>
      <c r="M35" s="6"/>
      <c r="N35" s="6"/>
      <c r="O35" s="6"/>
      <c r="P35" s="6"/>
      <c r="Q35" s="6"/>
      <c r="R35" s="50"/>
      <c r="S35" s="50"/>
      <c r="T35" s="395"/>
      <c r="U35" s="395"/>
      <c r="V35" s="6"/>
    </row>
    <row r="36" spans="1:22" x14ac:dyDescent="0.2">
      <c r="A36" s="388" t="s">
        <v>54</v>
      </c>
      <c r="B36" s="388"/>
      <c r="C36" s="388"/>
      <c r="D36" s="6"/>
      <c r="E36" s="6"/>
      <c r="F36" s="6"/>
      <c r="G36" s="6"/>
      <c r="H36" s="387" t="s">
        <v>283</v>
      </c>
      <c r="I36" s="387"/>
      <c r="J36" s="387"/>
      <c r="K36" s="387"/>
      <c r="L36" s="387"/>
      <c r="M36" s="387"/>
      <c r="N36" s="387"/>
      <c r="O36" s="387"/>
      <c r="P36" s="387"/>
      <c r="Q36" s="387"/>
      <c r="R36" s="387"/>
      <c r="S36" s="387"/>
      <c r="T36" s="387"/>
      <c r="U36" s="387"/>
      <c r="V36" s="387"/>
    </row>
    <row r="37" spans="1:22" x14ac:dyDescent="0.2">
      <c r="A37" s="387" t="s">
        <v>53</v>
      </c>
      <c r="B37" s="387"/>
      <c r="C37" s="387"/>
      <c r="D37" s="6"/>
      <c r="E37" s="6"/>
      <c r="F37" s="6"/>
      <c r="G37" s="6"/>
      <c r="H37" s="387" t="s">
        <v>113</v>
      </c>
      <c r="I37" s="387"/>
      <c r="J37" s="387"/>
      <c r="K37" s="387"/>
      <c r="L37" s="387"/>
      <c r="M37" s="387"/>
      <c r="N37" s="387"/>
      <c r="O37" s="387"/>
      <c r="P37" s="387"/>
      <c r="Q37" s="387"/>
      <c r="R37" s="387"/>
      <c r="S37" s="387"/>
      <c r="T37" s="387"/>
      <c r="U37" s="387"/>
      <c r="V37" s="387"/>
    </row>
  </sheetData>
  <mergeCells count="38">
    <mergeCell ref="A36:C36"/>
    <mergeCell ref="H36:V36"/>
    <mergeCell ref="A37:C37"/>
    <mergeCell ref="H37:V37"/>
    <mergeCell ref="B25:C25"/>
    <mergeCell ref="B26:C26"/>
    <mergeCell ref="B27:C27"/>
    <mergeCell ref="B28:C28"/>
    <mergeCell ref="A29:C29"/>
    <mergeCell ref="T35:U35"/>
    <mergeCell ref="B24:C24"/>
    <mergeCell ref="N17:O17"/>
    <mergeCell ref="P17:Q17"/>
    <mergeCell ref="R17:T17"/>
    <mergeCell ref="U17:U18"/>
    <mergeCell ref="B19:C19"/>
    <mergeCell ref="B20:C20"/>
    <mergeCell ref="B21:C21"/>
    <mergeCell ref="B22:C22"/>
    <mergeCell ref="B23:C23"/>
    <mergeCell ref="V17:X17"/>
    <mergeCell ref="B18:C18"/>
    <mergeCell ref="W13:X13"/>
    <mergeCell ref="A14:X14"/>
    <mergeCell ref="A15:X15"/>
    <mergeCell ref="A17:C17"/>
    <mergeCell ref="D17:D18"/>
    <mergeCell ref="E17:E18"/>
    <mergeCell ref="F17:G17"/>
    <mergeCell ref="H17:I17"/>
    <mergeCell ref="J17:K17"/>
    <mergeCell ref="L17:M17"/>
    <mergeCell ref="A6:X6"/>
    <mergeCell ref="A1:X1"/>
    <mergeCell ref="A2:X2"/>
    <mergeCell ref="A3:X3"/>
    <mergeCell ref="A4:X4"/>
    <mergeCell ref="A5:X5"/>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A12" workbookViewId="0">
      <selection activeCell="G23" sqref="G23"/>
    </sheetView>
  </sheetViews>
  <sheetFormatPr baseColWidth="10" defaultRowHeight="12.75" x14ac:dyDescent="0.2"/>
  <cols>
    <col min="1" max="1" width="10.7109375" style="36" customWidth="1"/>
    <col min="2" max="2" width="7.28515625" style="36" customWidth="1"/>
    <col min="3" max="3" width="40.7109375" style="36" customWidth="1"/>
    <col min="4" max="5" width="13.28515625" style="36" customWidth="1"/>
    <col min="6" max="6" width="11.85546875" style="36" customWidth="1"/>
    <col min="7" max="7" width="11.28515625" style="36" customWidth="1"/>
    <col min="8" max="8" width="11" style="36" hidden="1" customWidth="1"/>
    <col min="9" max="15" width="9.28515625" style="36" hidden="1" customWidth="1"/>
    <col min="16" max="20" width="9.28515625" style="36" customWidth="1"/>
    <col min="21" max="21" width="21"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222</v>
      </c>
      <c r="C8" s="145" t="s">
        <v>648</v>
      </c>
      <c r="D8" s="154"/>
      <c r="E8" s="1"/>
      <c r="F8" s="1"/>
      <c r="G8" s="1"/>
      <c r="H8" s="1"/>
      <c r="I8" s="1"/>
      <c r="J8" s="1"/>
      <c r="K8" s="1"/>
      <c r="L8" s="1"/>
      <c r="M8" s="1"/>
      <c r="N8" s="1"/>
      <c r="O8" s="1"/>
      <c r="P8" s="1"/>
      <c r="Q8" s="1"/>
    </row>
    <row r="9" spans="1:24" x14ac:dyDescent="0.2">
      <c r="A9" s="143" t="s">
        <v>0</v>
      </c>
      <c r="B9" s="144">
        <v>8</v>
      </c>
      <c r="C9" s="145" t="s">
        <v>649</v>
      </c>
      <c r="D9" s="154"/>
      <c r="E9" s="1"/>
      <c r="F9" s="1"/>
      <c r="G9" s="1"/>
      <c r="H9" s="1"/>
      <c r="I9" s="1"/>
      <c r="J9" s="1"/>
      <c r="K9" s="1"/>
      <c r="L9" s="6"/>
      <c r="M9" s="6"/>
      <c r="N9" s="6"/>
      <c r="O9" s="6"/>
      <c r="P9" s="6"/>
      <c r="Q9" s="6"/>
    </row>
    <row r="10" spans="1:24" x14ac:dyDescent="0.2">
      <c r="A10" s="143" t="s">
        <v>461</v>
      </c>
      <c r="B10" s="144">
        <v>6</v>
      </c>
      <c r="C10" s="145" t="s">
        <v>733</v>
      </c>
      <c r="D10" s="154"/>
      <c r="E10" s="1"/>
      <c r="F10" s="1"/>
      <c r="G10" s="1"/>
      <c r="H10" s="1"/>
      <c r="I10" s="1"/>
      <c r="J10" s="1"/>
      <c r="K10" s="1"/>
      <c r="L10" s="6"/>
      <c r="M10" s="6"/>
      <c r="N10" s="6"/>
      <c r="O10" s="6"/>
      <c r="P10" s="6"/>
      <c r="Q10" s="6"/>
    </row>
    <row r="11" spans="1:24" x14ac:dyDescent="0.2">
      <c r="A11" s="143" t="s">
        <v>6</v>
      </c>
      <c r="B11" s="147">
        <v>17</v>
      </c>
      <c r="C11" s="145" t="s">
        <v>665</v>
      </c>
      <c r="D11" s="154"/>
      <c r="E11" s="1"/>
      <c r="F11" s="1"/>
      <c r="G11" s="1"/>
      <c r="H11" s="1"/>
      <c r="I11" s="1"/>
      <c r="J11" s="1"/>
      <c r="K11" s="1"/>
      <c r="L11" s="6"/>
      <c r="M11" s="6"/>
      <c r="N11" s="6"/>
      <c r="O11" s="6"/>
      <c r="P11" s="6"/>
      <c r="Q11" s="6"/>
    </row>
    <row r="12" spans="1:24" x14ac:dyDescent="0.2">
      <c r="A12" s="143" t="s">
        <v>447</v>
      </c>
      <c r="B12" s="144">
        <v>10</v>
      </c>
      <c r="C12" s="145" t="s">
        <v>734</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34.5" customHeight="1" x14ac:dyDescent="0.2">
      <c r="A15" s="383" t="s">
        <v>667</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19.5"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36" customHeight="1" thickBot="1" x14ac:dyDescent="0.25">
      <c r="A19" s="9">
        <v>1</v>
      </c>
      <c r="B19" s="487" t="s">
        <v>735</v>
      </c>
      <c r="C19" s="487"/>
      <c r="D19" s="209" t="s">
        <v>86</v>
      </c>
      <c r="E19" s="18">
        <v>10</v>
      </c>
      <c r="F19" s="17">
        <f t="shared" ref="F19:F25" si="0">$F$27*E19/100</f>
        <v>81009.100000000006</v>
      </c>
      <c r="G19" s="17">
        <f t="shared" ref="G19:G25" si="1">$G$27*E19/100</f>
        <v>81009.100000000006</v>
      </c>
      <c r="H19" s="120">
        <f>J19+L19+N19+P19</f>
        <v>4</v>
      </c>
      <c r="I19" s="120">
        <f>K19+M19+O19+Q19</f>
        <v>3</v>
      </c>
      <c r="J19" s="38">
        <v>1</v>
      </c>
      <c r="K19" s="210">
        <v>1</v>
      </c>
      <c r="L19" s="5">
        <v>1</v>
      </c>
      <c r="M19" s="210">
        <v>1</v>
      </c>
      <c r="N19" s="5">
        <v>1</v>
      </c>
      <c r="O19" s="210">
        <v>0</v>
      </c>
      <c r="P19" s="343">
        <v>1</v>
      </c>
      <c r="Q19" s="343">
        <v>1</v>
      </c>
      <c r="R19" s="119">
        <f>J19+L19+N19+P19</f>
        <v>4</v>
      </c>
      <c r="S19" s="119">
        <f>K19+M19+O19+Q19</f>
        <v>3</v>
      </c>
      <c r="T19" s="119">
        <f>S19-R19</f>
        <v>-1</v>
      </c>
      <c r="U19" s="346"/>
      <c r="V19" s="5">
        <f>Q19/P19*100</f>
        <v>100</v>
      </c>
      <c r="W19" s="5">
        <f>G19/F19*100</f>
        <v>100</v>
      </c>
      <c r="X19" s="5">
        <f>V19/W19*100</f>
        <v>100</v>
      </c>
    </row>
    <row r="20" spans="1:24" ht="49.5" customHeight="1" thickBot="1" x14ac:dyDescent="0.25">
      <c r="A20" s="9">
        <v>2</v>
      </c>
      <c r="B20" s="487" t="s">
        <v>736</v>
      </c>
      <c r="C20" s="487"/>
      <c r="D20" s="209" t="s">
        <v>737</v>
      </c>
      <c r="E20" s="18">
        <v>20</v>
      </c>
      <c r="F20" s="17">
        <f t="shared" si="0"/>
        <v>162018.20000000001</v>
      </c>
      <c r="G20" s="17">
        <f t="shared" si="1"/>
        <v>162018.20000000001</v>
      </c>
      <c r="H20" s="120">
        <f t="shared" ref="H20:I26" si="2">J20+L20+N20+P20</f>
        <v>180</v>
      </c>
      <c r="I20" s="120">
        <f t="shared" si="2"/>
        <v>172</v>
      </c>
      <c r="J20" s="38">
        <v>40</v>
      </c>
      <c r="K20" s="210">
        <v>15</v>
      </c>
      <c r="L20" s="5">
        <v>50</v>
      </c>
      <c r="M20" s="210">
        <v>50</v>
      </c>
      <c r="N20" s="5">
        <v>50</v>
      </c>
      <c r="O20" s="210">
        <v>0</v>
      </c>
      <c r="P20" s="343">
        <v>40</v>
      </c>
      <c r="Q20" s="343">
        <v>107</v>
      </c>
      <c r="R20" s="119">
        <f t="shared" ref="R20:S27" si="3">J20+L20+N20+P20</f>
        <v>180</v>
      </c>
      <c r="S20" s="119">
        <f t="shared" si="3"/>
        <v>172</v>
      </c>
      <c r="T20" s="119">
        <f t="shared" ref="T20:T27" si="4">S20-R20</f>
        <v>-8</v>
      </c>
      <c r="U20" s="211" t="s">
        <v>1175</v>
      </c>
      <c r="V20" s="277">
        <f t="shared" ref="V20:V27" si="5">Q20/P20*100</f>
        <v>267.5</v>
      </c>
      <c r="W20" s="5">
        <f t="shared" ref="W20:W27" si="6">G20/F20*100</f>
        <v>100</v>
      </c>
      <c r="X20" s="5">
        <f t="shared" ref="X20:X27" si="7">V20/W20*100</f>
        <v>267.5</v>
      </c>
    </row>
    <row r="21" spans="1:24" ht="76.5" customHeight="1" thickBot="1" x14ac:dyDescent="0.25">
      <c r="A21" s="9">
        <v>3</v>
      </c>
      <c r="B21" s="487" t="s">
        <v>738</v>
      </c>
      <c r="C21" s="487"/>
      <c r="D21" s="209" t="s">
        <v>362</v>
      </c>
      <c r="E21" s="18">
        <v>15</v>
      </c>
      <c r="F21" s="17">
        <f t="shared" si="0"/>
        <v>121513.65</v>
      </c>
      <c r="G21" s="17">
        <f t="shared" si="1"/>
        <v>121513.65</v>
      </c>
      <c r="H21" s="120">
        <f t="shared" si="2"/>
        <v>4</v>
      </c>
      <c r="I21" s="120">
        <f t="shared" si="2"/>
        <v>4</v>
      </c>
      <c r="J21" s="38">
        <v>1</v>
      </c>
      <c r="K21" s="210">
        <v>0</v>
      </c>
      <c r="L21" s="5">
        <v>1</v>
      </c>
      <c r="M21" s="210">
        <v>0</v>
      </c>
      <c r="N21" s="5">
        <v>1</v>
      </c>
      <c r="O21" s="210">
        <v>0</v>
      </c>
      <c r="P21" s="343">
        <v>1</v>
      </c>
      <c r="Q21" s="343">
        <v>4</v>
      </c>
      <c r="R21" s="119">
        <f t="shared" si="3"/>
        <v>4</v>
      </c>
      <c r="S21" s="119">
        <f t="shared" si="3"/>
        <v>4</v>
      </c>
      <c r="T21" s="119">
        <f t="shared" si="4"/>
        <v>0</v>
      </c>
      <c r="U21" s="212" t="s">
        <v>1176</v>
      </c>
      <c r="V21" s="277">
        <f t="shared" si="5"/>
        <v>400</v>
      </c>
      <c r="W21" s="5">
        <f t="shared" si="6"/>
        <v>100</v>
      </c>
      <c r="X21" s="5">
        <f t="shared" si="7"/>
        <v>400</v>
      </c>
    </row>
    <row r="22" spans="1:24" ht="53.25" customHeight="1" thickBot="1" x14ac:dyDescent="0.25">
      <c r="A22" s="9">
        <v>4</v>
      </c>
      <c r="B22" s="487" t="s">
        <v>739</v>
      </c>
      <c r="C22" s="487"/>
      <c r="D22" s="209" t="s">
        <v>740</v>
      </c>
      <c r="E22" s="18">
        <v>10</v>
      </c>
      <c r="F22" s="17">
        <f t="shared" si="0"/>
        <v>81009.100000000006</v>
      </c>
      <c r="G22" s="17">
        <f t="shared" si="1"/>
        <v>81009.100000000006</v>
      </c>
      <c r="H22" s="120">
        <f t="shared" si="2"/>
        <v>4</v>
      </c>
      <c r="I22" s="120">
        <f t="shared" si="2"/>
        <v>1</v>
      </c>
      <c r="J22" s="38">
        <v>1</v>
      </c>
      <c r="K22" s="210">
        <v>0</v>
      </c>
      <c r="L22" s="5">
        <v>1</v>
      </c>
      <c r="M22" s="210">
        <v>0</v>
      </c>
      <c r="N22" s="5">
        <v>1</v>
      </c>
      <c r="O22" s="210">
        <v>0</v>
      </c>
      <c r="P22" s="343">
        <v>1</v>
      </c>
      <c r="Q22" s="343">
        <v>1</v>
      </c>
      <c r="R22" s="119">
        <f t="shared" si="3"/>
        <v>4</v>
      </c>
      <c r="S22" s="119">
        <f t="shared" si="3"/>
        <v>1</v>
      </c>
      <c r="T22" s="119">
        <f t="shared" si="4"/>
        <v>-3</v>
      </c>
      <c r="U22" s="211"/>
      <c r="V22" s="277">
        <f t="shared" si="5"/>
        <v>100</v>
      </c>
      <c r="W22" s="5">
        <f t="shared" si="6"/>
        <v>100</v>
      </c>
      <c r="X22" s="5">
        <f t="shared" si="7"/>
        <v>100</v>
      </c>
    </row>
    <row r="23" spans="1:24" ht="80.25" customHeight="1" thickBot="1" x14ac:dyDescent="0.25">
      <c r="A23" s="9">
        <v>5</v>
      </c>
      <c r="B23" s="487" t="s">
        <v>741</v>
      </c>
      <c r="C23" s="487"/>
      <c r="D23" s="209" t="s">
        <v>97</v>
      </c>
      <c r="E23" s="18">
        <v>10</v>
      </c>
      <c r="F23" s="17">
        <f t="shared" si="0"/>
        <v>81009.100000000006</v>
      </c>
      <c r="G23" s="17">
        <f t="shared" si="1"/>
        <v>81009.100000000006</v>
      </c>
      <c r="H23" s="120">
        <f t="shared" si="2"/>
        <v>4</v>
      </c>
      <c r="I23" s="120">
        <f t="shared" si="2"/>
        <v>1</v>
      </c>
      <c r="J23" s="38">
        <v>1</v>
      </c>
      <c r="K23" s="210">
        <v>0</v>
      </c>
      <c r="L23" s="5">
        <v>1</v>
      </c>
      <c r="M23" s="210">
        <v>0</v>
      </c>
      <c r="N23" s="5">
        <v>1</v>
      </c>
      <c r="O23" s="210">
        <v>0</v>
      </c>
      <c r="P23" s="343">
        <v>1</v>
      </c>
      <c r="Q23" s="343">
        <v>1</v>
      </c>
      <c r="R23" s="119">
        <f t="shared" si="3"/>
        <v>4</v>
      </c>
      <c r="S23" s="119">
        <f t="shared" si="3"/>
        <v>1</v>
      </c>
      <c r="T23" s="119">
        <f t="shared" si="4"/>
        <v>-3</v>
      </c>
      <c r="U23" s="211"/>
      <c r="V23" s="277">
        <f t="shared" si="5"/>
        <v>100</v>
      </c>
      <c r="W23" s="5">
        <f t="shared" si="6"/>
        <v>100</v>
      </c>
      <c r="X23" s="5">
        <f t="shared" si="7"/>
        <v>100</v>
      </c>
    </row>
    <row r="24" spans="1:24" ht="72" x14ac:dyDescent="0.2">
      <c r="A24" s="9">
        <v>6</v>
      </c>
      <c r="B24" s="487" t="s">
        <v>742</v>
      </c>
      <c r="C24" s="487"/>
      <c r="D24" s="209" t="s">
        <v>743</v>
      </c>
      <c r="E24" s="18">
        <v>20</v>
      </c>
      <c r="F24" s="17">
        <f t="shared" si="0"/>
        <v>162018.20000000001</v>
      </c>
      <c r="G24" s="17">
        <f t="shared" si="1"/>
        <v>162018.20000000001</v>
      </c>
      <c r="H24" s="120">
        <f t="shared" si="2"/>
        <v>6</v>
      </c>
      <c r="I24" s="120">
        <f t="shared" si="2"/>
        <v>8</v>
      </c>
      <c r="J24" s="38">
        <v>1</v>
      </c>
      <c r="K24" s="210">
        <v>1</v>
      </c>
      <c r="L24" s="5">
        <v>2</v>
      </c>
      <c r="M24" s="210">
        <v>2</v>
      </c>
      <c r="N24" s="5">
        <v>2</v>
      </c>
      <c r="O24" s="210">
        <v>0</v>
      </c>
      <c r="P24" s="343">
        <v>1</v>
      </c>
      <c r="Q24" s="343">
        <v>5</v>
      </c>
      <c r="R24" s="119">
        <f t="shared" si="3"/>
        <v>6</v>
      </c>
      <c r="S24" s="119">
        <f t="shared" si="3"/>
        <v>8</v>
      </c>
      <c r="T24" s="119">
        <f t="shared" si="4"/>
        <v>2</v>
      </c>
      <c r="U24" s="352" t="s">
        <v>1177</v>
      </c>
      <c r="V24" s="277">
        <f t="shared" si="5"/>
        <v>500</v>
      </c>
      <c r="W24" s="5">
        <f t="shared" si="6"/>
        <v>100</v>
      </c>
      <c r="X24" s="5">
        <f t="shared" si="7"/>
        <v>500</v>
      </c>
    </row>
    <row r="25" spans="1:24" ht="57.75" customHeight="1" x14ac:dyDescent="0.2">
      <c r="A25" s="9">
        <v>7</v>
      </c>
      <c r="B25" s="487" t="s">
        <v>744</v>
      </c>
      <c r="C25" s="487"/>
      <c r="D25" s="209" t="s">
        <v>344</v>
      </c>
      <c r="E25" s="18">
        <v>15</v>
      </c>
      <c r="F25" s="17">
        <f t="shared" si="0"/>
        <v>121513.65</v>
      </c>
      <c r="G25" s="17">
        <f t="shared" si="1"/>
        <v>121513.65</v>
      </c>
      <c r="H25" s="120">
        <f t="shared" si="2"/>
        <v>6</v>
      </c>
      <c r="I25" s="120">
        <f t="shared" si="2"/>
        <v>4</v>
      </c>
      <c r="J25" s="38">
        <v>1</v>
      </c>
      <c r="K25" s="210">
        <v>1</v>
      </c>
      <c r="L25" s="5">
        <v>2</v>
      </c>
      <c r="M25" s="210">
        <v>2</v>
      </c>
      <c r="N25" s="5">
        <v>2</v>
      </c>
      <c r="O25" s="210">
        <v>0</v>
      </c>
      <c r="P25" s="343">
        <v>1</v>
      </c>
      <c r="Q25" s="343">
        <v>1</v>
      </c>
      <c r="R25" s="119">
        <f t="shared" si="3"/>
        <v>6</v>
      </c>
      <c r="S25" s="119">
        <f t="shared" si="3"/>
        <v>4</v>
      </c>
      <c r="T25" s="119">
        <f t="shared" si="4"/>
        <v>-2</v>
      </c>
      <c r="U25" s="352"/>
      <c r="V25" s="277">
        <f t="shared" si="5"/>
        <v>100</v>
      </c>
      <c r="W25" s="5">
        <f t="shared" si="6"/>
        <v>100</v>
      </c>
      <c r="X25" s="5">
        <f t="shared" si="7"/>
        <v>100</v>
      </c>
    </row>
    <row r="26" spans="1:24" ht="42" customHeight="1" x14ac:dyDescent="0.2">
      <c r="A26" s="9"/>
      <c r="B26" s="487"/>
      <c r="C26" s="487"/>
      <c r="D26" s="209"/>
      <c r="E26" s="18"/>
      <c r="F26" s="213"/>
      <c r="G26" s="213"/>
      <c r="H26" s="120">
        <f t="shared" si="2"/>
        <v>0</v>
      </c>
      <c r="I26" s="120">
        <f t="shared" si="2"/>
        <v>0</v>
      </c>
      <c r="J26" s="38"/>
      <c r="K26" s="210"/>
      <c r="L26" s="5"/>
      <c r="M26" s="210"/>
      <c r="N26" s="5"/>
      <c r="O26" s="210"/>
      <c r="P26" s="5"/>
      <c r="Q26" s="5"/>
      <c r="R26" s="119"/>
      <c r="S26" s="119"/>
      <c r="T26" s="119"/>
      <c r="U26" s="352"/>
      <c r="V26" s="277"/>
      <c r="W26" s="5"/>
      <c r="X26" s="5"/>
    </row>
    <row r="27" spans="1:24" s="1" customFormat="1" ht="36.75" customHeight="1" x14ac:dyDescent="0.2">
      <c r="A27" s="370" t="s">
        <v>24</v>
      </c>
      <c r="B27" s="371"/>
      <c r="C27" s="372"/>
      <c r="D27" s="18"/>
      <c r="E27" s="18">
        <f>SUM(E19:E26)</f>
        <v>100</v>
      </c>
      <c r="F27" s="260">
        <f>SEGUIMIENTO!D52</f>
        <v>810091</v>
      </c>
      <c r="G27" s="260">
        <f>SEGUIMIENTO!E52</f>
        <v>810091</v>
      </c>
      <c r="H27" s="18">
        <f t="shared" ref="H27:N27" si="8">SUM(H19:H26)</f>
        <v>208</v>
      </c>
      <c r="I27" s="18">
        <f t="shared" si="8"/>
        <v>193</v>
      </c>
      <c r="J27" s="18">
        <f t="shared" si="8"/>
        <v>46</v>
      </c>
      <c r="K27" s="18">
        <f t="shared" si="8"/>
        <v>18</v>
      </c>
      <c r="L27" s="18">
        <f t="shared" si="8"/>
        <v>58</v>
      </c>
      <c r="M27" s="18">
        <f t="shared" si="8"/>
        <v>55</v>
      </c>
      <c r="N27" s="18">
        <f t="shared" si="8"/>
        <v>58</v>
      </c>
      <c r="O27" s="18">
        <f>SUM(O19:O26)</f>
        <v>0</v>
      </c>
      <c r="P27" s="18">
        <f>SUM(P19:P26)</f>
        <v>46</v>
      </c>
      <c r="Q27" s="18">
        <f>SUM(Q19:Q26)</f>
        <v>120</v>
      </c>
      <c r="R27" s="120">
        <f t="shared" si="3"/>
        <v>208</v>
      </c>
      <c r="S27" s="120">
        <f t="shared" si="3"/>
        <v>193</v>
      </c>
      <c r="T27" s="120">
        <f t="shared" si="4"/>
        <v>-15</v>
      </c>
      <c r="U27" s="120"/>
      <c r="V27" s="277">
        <f t="shared" si="5"/>
        <v>260.86956521739131</v>
      </c>
      <c r="W27" s="5">
        <f t="shared" si="6"/>
        <v>100</v>
      </c>
      <c r="X27" s="5">
        <f t="shared" si="7"/>
        <v>260.86956521739131</v>
      </c>
    </row>
    <row r="28" spans="1:24" s="6" customFormat="1" ht="14.25" customHeight="1" x14ac:dyDescent="0.2">
      <c r="F28" s="10"/>
    </row>
    <row r="29" spans="1:24" s="6" customFormat="1" ht="14.25" customHeight="1" x14ac:dyDescent="0.2">
      <c r="B29" s="11" t="s">
        <v>25</v>
      </c>
      <c r="F29" s="10"/>
      <c r="H29" s="6" t="s">
        <v>26</v>
      </c>
    </row>
    <row r="30" spans="1:24" x14ac:dyDescent="0.2">
      <c r="J30" s="94"/>
      <c r="K30" s="94"/>
      <c r="L30" s="94"/>
      <c r="M30" s="94"/>
      <c r="N30" s="94"/>
      <c r="O30" s="94"/>
      <c r="P30" s="94"/>
    </row>
    <row r="31" spans="1:24" x14ac:dyDescent="0.2">
      <c r="J31" s="94"/>
      <c r="K31" s="94"/>
      <c r="L31" s="94"/>
      <c r="M31" s="94"/>
      <c r="N31" s="94"/>
      <c r="O31" s="94"/>
      <c r="P31" s="94"/>
    </row>
    <row r="32" spans="1:24" x14ac:dyDescent="0.2">
      <c r="J32" s="94"/>
      <c r="K32" s="94"/>
      <c r="L32" s="94"/>
      <c r="M32" s="94"/>
      <c r="N32" s="94"/>
      <c r="O32" s="94"/>
      <c r="P32" s="94"/>
    </row>
    <row r="33" spans="2:23" x14ac:dyDescent="0.2">
      <c r="J33" s="94"/>
      <c r="K33" s="94"/>
      <c r="L33" s="94"/>
      <c r="M33" s="94"/>
      <c r="N33" s="94"/>
      <c r="O33" s="94"/>
      <c r="P33" s="94"/>
    </row>
    <row r="34" spans="2:23" x14ac:dyDescent="0.2">
      <c r="J34" s="94"/>
      <c r="K34" s="94"/>
      <c r="L34" s="94"/>
      <c r="M34" s="94"/>
      <c r="N34" s="94"/>
      <c r="O34" s="94"/>
      <c r="P34" s="94"/>
    </row>
    <row r="35" spans="2:23" x14ac:dyDescent="0.2">
      <c r="J35" s="94"/>
      <c r="K35" s="94"/>
      <c r="L35" s="94"/>
      <c r="M35" s="94"/>
      <c r="N35" s="94"/>
      <c r="O35" s="94"/>
      <c r="P35" s="94"/>
    </row>
    <row r="36" spans="2:23" x14ac:dyDescent="0.2">
      <c r="B36" s="6"/>
      <c r="C36" s="6"/>
      <c r="D36" s="6"/>
      <c r="E36" s="6"/>
      <c r="F36" s="6"/>
      <c r="G36" s="6"/>
      <c r="H36" s="6"/>
      <c r="I36" s="6"/>
      <c r="J36" s="6"/>
      <c r="K36" s="6"/>
      <c r="L36" s="6"/>
      <c r="M36" s="6"/>
      <c r="N36" s="6"/>
      <c r="O36" s="6"/>
      <c r="P36" s="6"/>
      <c r="Q36" s="6"/>
      <c r="R36" s="6"/>
      <c r="S36" s="50"/>
      <c r="T36" s="50"/>
      <c r="U36" s="395"/>
      <c r="V36" s="395"/>
      <c r="W36" s="6"/>
    </row>
    <row r="37" spans="2:23" x14ac:dyDescent="0.2">
      <c r="B37" s="388" t="s">
        <v>54</v>
      </c>
      <c r="C37" s="388"/>
      <c r="D37" s="388"/>
      <c r="E37" s="6"/>
      <c r="F37" s="6"/>
      <c r="G37" s="6"/>
      <c r="H37" s="6"/>
      <c r="I37" s="387" t="s">
        <v>283</v>
      </c>
      <c r="J37" s="387"/>
      <c r="K37" s="387"/>
      <c r="L37" s="387"/>
      <c r="M37" s="387"/>
      <c r="N37" s="387"/>
      <c r="O37" s="387"/>
      <c r="P37" s="387"/>
      <c r="Q37" s="387"/>
      <c r="R37" s="387"/>
      <c r="S37" s="387"/>
      <c r="T37" s="387"/>
      <c r="U37" s="387"/>
      <c r="V37" s="387"/>
      <c r="W37" s="387"/>
    </row>
    <row r="38" spans="2:23" x14ac:dyDescent="0.2">
      <c r="B38" s="387" t="s">
        <v>53</v>
      </c>
      <c r="C38" s="387"/>
      <c r="D38" s="387"/>
      <c r="E38" s="6"/>
      <c r="F38" s="6"/>
      <c r="G38" s="6"/>
      <c r="H38" s="6"/>
      <c r="I38" s="387" t="s">
        <v>113</v>
      </c>
      <c r="J38" s="387"/>
      <c r="K38" s="387"/>
      <c r="L38" s="387"/>
      <c r="M38" s="387"/>
      <c r="N38" s="387"/>
      <c r="O38" s="387"/>
      <c r="P38" s="387"/>
      <c r="Q38" s="387"/>
      <c r="R38" s="387"/>
      <c r="S38" s="387"/>
      <c r="T38" s="387"/>
      <c r="U38" s="387"/>
      <c r="V38" s="387"/>
      <c r="W38" s="387"/>
    </row>
  </sheetData>
  <mergeCells count="35">
    <mergeCell ref="B38:D38"/>
    <mergeCell ref="I38:W38"/>
    <mergeCell ref="B20:C20"/>
    <mergeCell ref="B21:C21"/>
    <mergeCell ref="B22:C22"/>
    <mergeCell ref="B23:C23"/>
    <mergeCell ref="B24:C24"/>
    <mergeCell ref="B25:C25"/>
    <mergeCell ref="B26:C26"/>
    <mergeCell ref="A27:C27"/>
    <mergeCell ref="U36:V36"/>
    <mergeCell ref="B37:D37"/>
    <mergeCell ref="I37:W37"/>
    <mergeCell ref="B19:C19"/>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A6:X6"/>
    <mergeCell ref="A1:X1"/>
    <mergeCell ref="A2:X2"/>
    <mergeCell ref="A3:X3"/>
    <mergeCell ref="A4:X4"/>
    <mergeCell ref="A5:X5"/>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
  <sheetViews>
    <sheetView topLeftCell="A12" workbookViewId="0">
      <selection activeCell="U26" sqref="U26"/>
    </sheetView>
  </sheetViews>
  <sheetFormatPr baseColWidth="10" defaultRowHeight="12.75" x14ac:dyDescent="0.2"/>
  <cols>
    <col min="1" max="1" width="10.140625" style="36" customWidth="1"/>
    <col min="2" max="2" width="6.7109375" style="36" customWidth="1"/>
    <col min="3" max="3" width="31.28515625" style="36" customWidth="1"/>
    <col min="4" max="4" width="10.5703125" style="36" customWidth="1"/>
    <col min="5" max="5" width="10.28515625" style="36" customWidth="1"/>
    <col min="6" max="7" width="13.28515625" style="36" bestFit="1" customWidth="1"/>
    <col min="8" max="15" width="10.28515625" style="36" hidden="1" customWidth="1"/>
    <col min="16" max="18" width="10.28515625" style="36" customWidth="1"/>
    <col min="19" max="20" width="9.28515625" style="36" customWidth="1"/>
    <col min="21" max="21" width="23.57031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t="12.75" hidden="1" customHeight="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t="12.75" hidden="1" customHeight="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t="12.75" hidden="1" customHeight="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1"/>
      <c r="B7" s="1"/>
      <c r="C7" s="1"/>
      <c r="D7" s="1"/>
      <c r="E7" s="1"/>
      <c r="F7" s="1"/>
      <c r="G7" s="1"/>
      <c r="H7" s="1"/>
      <c r="I7" s="1"/>
      <c r="J7" s="1"/>
      <c r="K7" s="1"/>
      <c r="L7" s="1"/>
      <c r="M7" s="1"/>
      <c r="N7" s="1"/>
      <c r="O7" s="1"/>
      <c r="P7" s="1"/>
      <c r="Q7" s="1"/>
    </row>
    <row r="8" spans="1:24" x14ac:dyDescent="0.2">
      <c r="A8" s="1"/>
      <c r="B8" s="1"/>
      <c r="C8" s="1"/>
      <c r="D8" s="1"/>
      <c r="E8" s="1"/>
      <c r="F8" s="1"/>
      <c r="G8" s="1"/>
      <c r="H8" s="1"/>
      <c r="I8" s="1"/>
      <c r="J8" s="1"/>
      <c r="K8" s="1"/>
      <c r="L8" s="1"/>
      <c r="M8" s="1"/>
      <c r="N8" s="1"/>
      <c r="O8" s="1"/>
      <c r="P8" s="1"/>
      <c r="Q8" s="1"/>
    </row>
    <row r="9" spans="1:24" x14ac:dyDescent="0.2">
      <c r="A9" s="143" t="s">
        <v>458</v>
      </c>
      <c r="B9" s="144">
        <v>271</v>
      </c>
      <c r="C9" s="145" t="s">
        <v>745</v>
      </c>
      <c r="D9" s="154"/>
      <c r="E9" s="6"/>
      <c r="F9" s="6"/>
      <c r="G9" s="6"/>
      <c r="H9" s="6"/>
      <c r="I9" s="6"/>
      <c r="J9" s="6"/>
      <c r="K9" s="6"/>
      <c r="L9" s="6"/>
      <c r="M9" s="6"/>
      <c r="N9" s="6"/>
      <c r="O9" s="6"/>
      <c r="P9" s="6"/>
      <c r="Q9" s="6"/>
    </row>
    <row r="10" spans="1:24" x14ac:dyDescent="0.2">
      <c r="A10" s="143" t="s">
        <v>0</v>
      </c>
      <c r="B10" s="144">
        <v>9</v>
      </c>
      <c r="C10" s="145" t="s">
        <v>746</v>
      </c>
      <c r="D10" s="154"/>
      <c r="E10" s="1"/>
      <c r="F10" s="1"/>
      <c r="G10" s="1"/>
      <c r="H10" s="1"/>
      <c r="I10" s="1"/>
      <c r="J10" s="1"/>
      <c r="K10" s="1"/>
      <c r="L10" s="6"/>
      <c r="M10" s="6"/>
      <c r="N10" s="6"/>
      <c r="O10" s="6"/>
      <c r="P10" s="6"/>
      <c r="Q10" s="6"/>
    </row>
    <row r="11" spans="1:24" x14ac:dyDescent="0.2">
      <c r="A11" s="143" t="s">
        <v>461</v>
      </c>
      <c r="B11" s="144">
        <v>1</v>
      </c>
      <c r="C11" s="145" t="s">
        <v>747</v>
      </c>
      <c r="D11" s="154"/>
      <c r="E11" s="1"/>
      <c r="F11" s="1"/>
      <c r="G11" s="1"/>
      <c r="H11" s="1"/>
      <c r="I11" s="1"/>
      <c r="J11" s="1"/>
      <c r="K11" s="1"/>
      <c r="L11" s="6"/>
      <c r="M11" s="6"/>
      <c r="N11" s="6"/>
      <c r="O11" s="6"/>
      <c r="P11" s="6"/>
      <c r="Q11" s="6"/>
    </row>
    <row r="12" spans="1:24" x14ac:dyDescent="0.2">
      <c r="A12" s="143" t="s">
        <v>6</v>
      </c>
      <c r="B12" s="147">
        <v>27</v>
      </c>
      <c r="C12" s="145" t="s">
        <v>748</v>
      </c>
      <c r="D12" s="154"/>
      <c r="E12" s="1"/>
      <c r="F12" s="1"/>
      <c r="G12" s="1"/>
      <c r="H12" s="1"/>
      <c r="I12" s="1"/>
      <c r="J12" s="1"/>
      <c r="K12" s="1"/>
      <c r="L12" s="6"/>
      <c r="M12" s="6"/>
      <c r="N12" s="6"/>
      <c r="O12" s="6"/>
      <c r="P12" s="6"/>
      <c r="Q12" s="6"/>
    </row>
    <row r="13" spans="1:24" x14ac:dyDescent="0.2">
      <c r="A13" s="143" t="s">
        <v>447</v>
      </c>
      <c r="B13" s="144">
        <v>1</v>
      </c>
      <c r="C13" s="145" t="s">
        <v>749</v>
      </c>
      <c r="D13" s="154"/>
      <c r="E13" s="1"/>
      <c r="F13" s="1"/>
      <c r="G13" s="1"/>
      <c r="H13" s="1"/>
      <c r="I13" s="1"/>
      <c r="J13" s="1"/>
      <c r="K13" s="1"/>
      <c r="L13" s="6"/>
      <c r="M13" s="6"/>
      <c r="N13" s="6"/>
      <c r="O13" s="6"/>
      <c r="P13" s="6"/>
      <c r="Q13" s="6"/>
    </row>
    <row r="14" spans="1:24" x14ac:dyDescent="0.2">
      <c r="A14" s="1"/>
      <c r="B14" s="1"/>
      <c r="C14" s="1"/>
      <c r="D14" s="1"/>
      <c r="E14" s="1"/>
      <c r="F14" s="1"/>
      <c r="G14" s="1"/>
      <c r="H14" s="1"/>
      <c r="I14" s="1"/>
      <c r="J14" s="1"/>
      <c r="K14" s="1"/>
      <c r="L14" s="6"/>
      <c r="M14" s="6"/>
      <c r="N14" s="6"/>
      <c r="O14" s="6"/>
      <c r="P14" s="6"/>
      <c r="Q14" s="6"/>
    </row>
    <row r="15" spans="1:24" x14ac:dyDescent="0.2">
      <c r="A15" s="369" t="s">
        <v>3</v>
      </c>
      <c r="B15" s="369"/>
      <c r="C15" s="369"/>
      <c r="D15" s="369"/>
      <c r="E15" s="369"/>
      <c r="F15" s="369"/>
      <c r="G15" s="369"/>
      <c r="H15" s="369"/>
      <c r="I15" s="369"/>
      <c r="J15" s="369"/>
      <c r="K15" s="369"/>
      <c r="L15" s="369"/>
      <c r="M15" s="369"/>
      <c r="N15" s="369"/>
      <c r="O15" s="369"/>
      <c r="P15" s="369"/>
      <c r="Q15" s="369"/>
      <c r="R15" s="369"/>
      <c r="S15" s="369"/>
      <c r="T15" s="369"/>
      <c r="U15" s="369"/>
      <c r="V15" s="369"/>
      <c r="W15" s="369"/>
      <c r="X15" s="369"/>
    </row>
    <row r="16" spans="1:24" ht="37.5" customHeight="1" x14ac:dyDescent="0.2">
      <c r="A16" s="383" t="s">
        <v>750</v>
      </c>
      <c r="B16" s="383"/>
      <c r="C16" s="383"/>
      <c r="D16" s="383"/>
      <c r="E16" s="383"/>
      <c r="F16" s="383"/>
      <c r="G16" s="383"/>
      <c r="H16" s="383"/>
      <c r="I16" s="383"/>
      <c r="J16" s="383"/>
      <c r="K16" s="383"/>
      <c r="L16" s="383"/>
      <c r="M16" s="383"/>
      <c r="N16" s="383"/>
      <c r="O16" s="383"/>
      <c r="P16" s="383"/>
      <c r="Q16" s="383"/>
      <c r="R16" s="383"/>
      <c r="S16" s="383"/>
      <c r="T16" s="383"/>
      <c r="U16" s="383"/>
      <c r="V16" s="383"/>
      <c r="W16" s="383"/>
      <c r="X16" s="383"/>
    </row>
    <row r="17" spans="1:24" x14ac:dyDescent="0.2">
      <c r="A17" s="6"/>
      <c r="B17" s="6"/>
      <c r="C17" s="6"/>
      <c r="D17" s="6"/>
      <c r="E17" s="6"/>
      <c r="F17" s="6"/>
      <c r="G17" s="6"/>
      <c r="H17" s="6"/>
      <c r="I17" s="6"/>
      <c r="J17" s="6"/>
      <c r="K17" s="6"/>
      <c r="L17" s="6"/>
      <c r="M17" s="6"/>
      <c r="N17" s="6"/>
      <c r="O17" s="6"/>
      <c r="P17" s="6"/>
      <c r="Q17" s="6"/>
    </row>
    <row r="18" spans="1:24" ht="12.75" customHeight="1" x14ac:dyDescent="0.2">
      <c r="A18" s="380" t="s">
        <v>4</v>
      </c>
      <c r="B18" s="381"/>
      <c r="C18" s="382"/>
      <c r="D18" s="373" t="s">
        <v>7</v>
      </c>
      <c r="E18" s="373" t="s">
        <v>17</v>
      </c>
      <c r="F18" s="375" t="s">
        <v>18</v>
      </c>
      <c r="G18" s="376"/>
      <c r="H18" s="375" t="s">
        <v>19</v>
      </c>
      <c r="I18" s="376"/>
      <c r="J18" s="380" t="s">
        <v>13</v>
      </c>
      <c r="K18" s="382"/>
      <c r="L18" s="380" t="s">
        <v>9</v>
      </c>
      <c r="M18" s="382"/>
      <c r="N18" s="380" t="s">
        <v>12</v>
      </c>
      <c r="O18" s="382"/>
      <c r="P18" s="380" t="s">
        <v>14</v>
      </c>
      <c r="Q18" s="382"/>
      <c r="R18" s="386" t="s">
        <v>27</v>
      </c>
      <c r="S18" s="386"/>
      <c r="T18" s="386"/>
      <c r="U18" s="394" t="s">
        <v>28</v>
      </c>
      <c r="V18" s="375" t="s">
        <v>30</v>
      </c>
      <c r="W18" s="379"/>
      <c r="X18" s="376"/>
    </row>
    <row r="19" spans="1:24" ht="18.75" customHeight="1" x14ac:dyDescent="0.2">
      <c r="A19" s="2" t="s">
        <v>16</v>
      </c>
      <c r="B19" s="380" t="s">
        <v>5</v>
      </c>
      <c r="C19" s="382"/>
      <c r="D19" s="374"/>
      <c r="E19" s="374"/>
      <c r="F19" s="8" t="s">
        <v>20</v>
      </c>
      <c r="G19" s="8" t="s">
        <v>21</v>
      </c>
      <c r="H19" s="8" t="s">
        <v>22</v>
      </c>
      <c r="I19" s="8" t="s">
        <v>23</v>
      </c>
      <c r="J19" s="3" t="s">
        <v>10</v>
      </c>
      <c r="K19" s="3" t="s">
        <v>11</v>
      </c>
      <c r="L19" s="3" t="s">
        <v>10</v>
      </c>
      <c r="M19" s="3" t="s">
        <v>11</v>
      </c>
      <c r="N19" s="3" t="s">
        <v>10</v>
      </c>
      <c r="O19" s="3" t="s">
        <v>11</v>
      </c>
      <c r="P19" s="3" t="s">
        <v>10</v>
      </c>
      <c r="Q19" s="3" t="s">
        <v>11</v>
      </c>
      <c r="R19" s="3" t="s">
        <v>10</v>
      </c>
      <c r="S19" s="3" t="s">
        <v>11</v>
      </c>
      <c r="T19" s="3" t="s">
        <v>29</v>
      </c>
      <c r="U19" s="394"/>
      <c r="V19" s="8" t="s">
        <v>31</v>
      </c>
      <c r="W19" s="8" t="s">
        <v>32</v>
      </c>
      <c r="X19" s="8" t="s">
        <v>33</v>
      </c>
    </row>
    <row r="20" spans="1:24" ht="37.5" customHeight="1" x14ac:dyDescent="0.2">
      <c r="A20" s="9">
        <v>1</v>
      </c>
      <c r="B20" s="488" t="s">
        <v>751</v>
      </c>
      <c r="C20" s="489"/>
      <c r="D20" s="18" t="s">
        <v>97</v>
      </c>
      <c r="E20" s="18">
        <v>8</v>
      </c>
      <c r="F20" s="17">
        <f>$F$31*E20/100</f>
        <v>3015402.16</v>
      </c>
      <c r="G20" s="17">
        <f>$G$31*E20/100</f>
        <v>3008194</v>
      </c>
      <c r="H20" s="120">
        <f>J20+L20+N20+P20</f>
        <v>2</v>
      </c>
      <c r="I20" s="120">
        <f>K20+M20+O20+Q20</f>
        <v>2</v>
      </c>
      <c r="J20" s="9">
        <v>0</v>
      </c>
      <c r="K20" s="38">
        <v>0</v>
      </c>
      <c r="L20" s="9">
        <v>1</v>
      </c>
      <c r="M20" s="5">
        <v>1</v>
      </c>
      <c r="N20" s="9">
        <v>1</v>
      </c>
      <c r="O20" s="5">
        <v>1</v>
      </c>
      <c r="P20" s="345">
        <v>0</v>
      </c>
      <c r="Q20" s="343">
        <v>0</v>
      </c>
      <c r="R20" s="119">
        <f>J20+L20+N20+P20</f>
        <v>2</v>
      </c>
      <c r="S20" s="119">
        <f>K20+M20+O20+Q20</f>
        <v>2</v>
      </c>
      <c r="T20" s="119">
        <f>S20-R20</f>
        <v>0</v>
      </c>
      <c r="U20" s="7"/>
      <c r="V20" s="5"/>
      <c r="W20" s="5">
        <f>G20/F20*100</f>
        <v>99.760955268401077</v>
      </c>
      <c r="X20" s="5">
        <f>V20/W20*100</f>
        <v>0</v>
      </c>
    </row>
    <row r="21" spans="1:24" ht="36.75" customHeight="1" x14ac:dyDescent="0.2">
      <c r="A21" s="9">
        <v>2</v>
      </c>
      <c r="B21" s="377" t="s">
        <v>752</v>
      </c>
      <c r="C21" s="378"/>
      <c r="D21" s="18" t="s">
        <v>501</v>
      </c>
      <c r="E21" s="18">
        <v>7</v>
      </c>
      <c r="F21" s="17">
        <f t="shared" ref="F21:F30" si="0">$F$31*E21/100</f>
        <v>2638476.89</v>
      </c>
      <c r="G21" s="17">
        <f t="shared" ref="G21:G30" si="1">$G$31*E21/100</f>
        <v>2632169.75</v>
      </c>
      <c r="H21" s="120">
        <f t="shared" ref="H21:I30" si="2">J21+L21+N21+P21</f>
        <v>12</v>
      </c>
      <c r="I21" s="120">
        <f t="shared" si="2"/>
        <v>12</v>
      </c>
      <c r="J21" s="9">
        <v>3</v>
      </c>
      <c r="K21" s="38">
        <v>3</v>
      </c>
      <c r="L21" s="9">
        <v>3</v>
      </c>
      <c r="M21" s="5">
        <v>3</v>
      </c>
      <c r="N21" s="9">
        <v>3</v>
      </c>
      <c r="O21" s="5">
        <v>3</v>
      </c>
      <c r="P21" s="345">
        <v>3</v>
      </c>
      <c r="Q21" s="343">
        <v>3</v>
      </c>
      <c r="R21" s="119">
        <f t="shared" ref="R21:S29" si="3">J21+L21+N21+P21</f>
        <v>12</v>
      </c>
      <c r="S21" s="119">
        <f t="shared" si="3"/>
        <v>12</v>
      </c>
      <c r="T21" s="119">
        <f t="shared" ref="T21:T29" si="4">S21-R21</f>
        <v>0</v>
      </c>
      <c r="U21" s="215"/>
      <c r="V21" s="277">
        <f t="shared" ref="V21:V31" si="5">Q21/P21*100</f>
        <v>100</v>
      </c>
      <c r="W21" s="5">
        <f t="shared" ref="W21:W31" si="6">G21/F21*100</f>
        <v>99.760955268401077</v>
      </c>
      <c r="X21" s="5">
        <f t="shared" ref="X21:X31" si="7">V21/W21*100</f>
        <v>100.23961752466764</v>
      </c>
    </row>
    <row r="22" spans="1:24" ht="30.75" customHeight="1" x14ac:dyDescent="0.2">
      <c r="A22" s="9">
        <v>3</v>
      </c>
      <c r="B22" s="377" t="s">
        <v>753</v>
      </c>
      <c r="C22" s="378"/>
      <c r="D22" s="18" t="s">
        <v>501</v>
      </c>
      <c r="E22" s="18">
        <v>7</v>
      </c>
      <c r="F22" s="17">
        <f t="shared" si="0"/>
        <v>2638476.89</v>
      </c>
      <c r="G22" s="17">
        <f t="shared" si="1"/>
        <v>2632169.75</v>
      </c>
      <c r="H22" s="120">
        <f t="shared" si="2"/>
        <v>12</v>
      </c>
      <c r="I22" s="120">
        <f t="shared" si="2"/>
        <v>12</v>
      </c>
      <c r="J22" s="9">
        <v>3</v>
      </c>
      <c r="K22" s="38">
        <v>3</v>
      </c>
      <c r="L22" s="9">
        <v>3</v>
      </c>
      <c r="M22" s="5">
        <v>3</v>
      </c>
      <c r="N22" s="9">
        <v>3</v>
      </c>
      <c r="O22" s="5">
        <v>3</v>
      </c>
      <c r="P22" s="345">
        <v>3</v>
      </c>
      <c r="Q22" s="343">
        <v>3</v>
      </c>
      <c r="R22" s="119">
        <f t="shared" si="3"/>
        <v>12</v>
      </c>
      <c r="S22" s="119">
        <f t="shared" si="3"/>
        <v>12</v>
      </c>
      <c r="T22" s="119">
        <f t="shared" si="4"/>
        <v>0</v>
      </c>
      <c r="U22" s="7"/>
      <c r="V22" s="277">
        <f t="shared" si="5"/>
        <v>100</v>
      </c>
      <c r="W22" s="5">
        <f t="shared" si="6"/>
        <v>99.760955268401077</v>
      </c>
      <c r="X22" s="5">
        <f t="shared" si="7"/>
        <v>100.23961752466764</v>
      </c>
    </row>
    <row r="23" spans="1:24" ht="37.5" customHeight="1" x14ac:dyDescent="0.2">
      <c r="A23" s="9">
        <v>4</v>
      </c>
      <c r="B23" s="488" t="s">
        <v>754</v>
      </c>
      <c r="C23" s="489"/>
      <c r="D23" s="216" t="s">
        <v>755</v>
      </c>
      <c r="E23" s="18">
        <v>10</v>
      </c>
      <c r="F23" s="17">
        <f t="shared" si="0"/>
        <v>3769252.7</v>
      </c>
      <c r="G23" s="17">
        <f t="shared" si="1"/>
        <v>3760242.5</v>
      </c>
      <c r="H23" s="120">
        <f t="shared" si="2"/>
        <v>11</v>
      </c>
      <c r="I23" s="120">
        <f t="shared" si="2"/>
        <v>11</v>
      </c>
      <c r="J23" s="9">
        <v>3</v>
      </c>
      <c r="K23" s="38">
        <v>3</v>
      </c>
      <c r="L23" s="9">
        <v>4</v>
      </c>
      <c r="M23" s="5">
        <v>4</v>
      </c>
      <c r="N23" s="9">
        <v>2</v>
      </c>
      <c r="O23" s="5">
        <v>1</v>
      </c>
      <c r="P23" s="345">
        <v>2</v>
      </c>
      <c r="Q23" s="343">
        <v>3</v>
      </c>
      <c r="R23" s="119">
        <f t="shared" si="3"/>
        <v>11</v>
      </c>
      <c r="S23" s="119">
        <f t="shared" si="3"/>
        <v>11</v>
      </c>
      <c r="T23" s="119">
        <f t="shared" si="4"/>
        <v>0</v>
      </c>
      <c r="U23" s="22"/>
      <c r="V23" s="277">
        <f t="shared" si="5"/>
        <v>150</v>
      </c>
      <c r="W23" s="5">
        <f t="shared" si="6"/>
        <v>99.760955268401077</v>
      </c>
      <c r="X23" s="5">
        <f t="shared" si="7"/>
        <v>150.35942628700144</v>
      </c>
    </row>
    <row r="24" spans="1:24" ht="55.5" customHeight="1" x14ac:dyDescent="0.2">
      <c r="A24" s="9">
        <v>5</v>
      </c>
      <c r="B24" s="488" t="s">
        <v>756</v>
      </c>
      <c r="C24" s="489"/>
      <c r="D24" s="18" t="s">
        <v>436</v>
      </c>
      <c r="E24" s="18">
        <v>10</v>
      </c>
      <c r="F24" s="17">
        <f t="shared" si="0"/>
        <v>3769252.7</v>
      </c>
      <c r="G24" s="17">
        <f t="shared" si="1"/>
        <v>3760242.5</v>
      </c>
      <c r="H24" s="120">
        <f t="shared" si="2"/>
        <v>2600</v>
      </c>
      <c r="I24" s="120">
        <f t="shared" si="2"/>
        <v>9767</v>
      </c>
      <c r="J24" s="9">
        <v>800</v>
      </c>
      <c r="K24" s="38">
        <v>2845</v>
      </c>
      <c r="L24" s="9">
        <v>500</v>
      </c>
      <c r="M24" s="5">
        <v>2157</v>
      </c>
      <c r="N24" s="9">
        <v>500</v>
      </c>
      <c r="O24" s="5">
        <v>599</v>
      </c>
      <c r="P24" s="345">
        <v>800</v>
      </c>
      <c r="Q24" s="343">
        <v>4166</v>
      </c>
      <c r="R24" s="119">
        <f t="shared" si="3"/>
        <v>2600</v>
      </c>
      <c r="S24" s="119">
        <f t="shared" si="3"/>
        <v>9767</v>
      </c>
      <c r="T24" s="119">
        <f t="shared" si="4"/>
        <v>7167</v>
      </c>
      <c r="U24" s="215"/>
      <c r="V24" s="277">
        <f t="shared" si="5"/>
        <v>520.75</v>
      </c>
      <c r="W24" s="5">
        <f t="shared" si="6"/>
        <v>99.760955268401077</v>
      </c>
      <c r="X24" s="5">
        <f t="shared" si="7"/>
        <v>521.99780825970674</v>
      </c>
    </row>
    <row r="25" spans="1:24" ht="36" customHeight="1" x14ac:dyDescent="0.2">
      <c r="A25" s="9">
        <v>6</v>
      </c>
      <c r="B25" s="488" t="s">
        <v>757</v>
      </c>
      <c r="C25" s="489"/>
      <c r="D25" s="18" t="s">
        <v>97</v>
      </c>
      <c r="E25" s="18">
        <v>10</v>
      </c>
      <c r="F25" s="17">
        <f t="shared" si="0"/>
        <v>3769252.7</v>
      </c>
      <c r="G25" s="17">
        <f t="shared" si="1"/>
        <v>3760242.5</v>
      </c>
      <c r="H25" s="120">
        <f t="shared" si="2"/>
        <v>2</v>
      </c>
      <c r="I25" s="120">
        <f t="shared" si="2"/>
        <v>2</v>
      </c>
      <c r="J25" s="9">
        <v>0</v>
      </c>
      <c r="K25" s="38">
        <v>0</v>
      </c>
      <c r="L25" s="9">
        <v>1</v>
      </c>
      <c r="M25" s="5">
        <v>1</v>
      </c>
      <c r="N25" s="9">
        <v>0</v>
      </c>
      <c r="O25" s="5">
        <v>0</v>
      </c>
      <c r="P25" s="345">
        <v>1</v>
      </c>
      <c r="Q25" s="343">
        <v>1</v>
      </c>
      <c r="R25" s="119">
        <f t="shared" si="3"/>
        <v>2</v>
      </c>
      <c r="S25" s="119">
        <f t="shared" si="3"/>
        <v>2</v>
      </c>
      <c r="T25" s="119">
        <f t="shared" si="4"/>
        <v>0</v>
      </c>
      <c r="U25" s="221"/>
      <c r="V25" s="277">
        <f t="shared" si="5"/>
        <v>100</v>
      </c>
      <c r="W25" s="5">
        <f t="shared" si="6"/>
        <v>99.760955268401077</v>
      </c>
      <c r="X25" s="5">
        <f t="shared" si="7"/>
        <v>100.23961752466764</v>
      </c>
    </row>
    <row r="26" spans="1:24" ht="30.75" customHeight="1" x14ac:dyDescent="0.2">
      <c r="A26" s="9">
        <v>7</v>
      </c>
      <c r="B26" s="377" t="s">
        <v>758</v>
      </c>
      <c r="C26" s="378"/>
      <c r="D26" s="18" t="s">
        <v>501</v>
      </c>
      <c r="E26" s="18">
        <v>9</v>
      </c>
      <c r="F26" s="17">
        <f t="shared" si="0"/>
        <v>3392327.43</v>
      </c>
      <c r="G26" s="17">
        <f t="shared" si="1"/>
        <v>3384218.25</v>
      </c>
      <c r="H26" s="120">
        <f t="shared" si="2"/>
        <v>6</v>
      </c>
      <c r="I26" s="120">
        <f t="shared" si="2"/>
        <v>10</v>
      </c>
      <c r="J26" s="9">
        <v>2</v>
      </c>
      <c r="K26" s="38">
        <v>3</v>
      </c>
      <c r="L26" s="9">
        <v>2</v>
      </c>
      <c r="M26" s="5">
        <v>3</v>
      </c>
      <c r="N26" s="9">
        <v>1</v>
      </c>
      <c r="O26" s="5">
        <v>3</v>
      </c>
      <c r="P26" s="345">
        <v>1</v>
      </c>
      <c r="Q26" s="343">
        <v>1</v>
      </c>
      <c r="R26" s="119">
        <f t="shared" si="3"/>
        <v>6</v>
      </c>
      <c r="S26" s="119">
        <f t="shared" si="3"/>
        <v>10</v>
      </c>
      <c r="T26" s="119">
        <f t="shared" si="4"/>
        <v>4</v>
      </c>
      <c r="U26" s="22"/>
      <c r="V26" s="277">
        <f t="shared" si="5"/>
        <v>100</v>
      </c>
      <c r="W26" s="5">
        <f t="shared" si="6"/>
        <v>99.760955268401077</v>
      </c>
      <c r="X26" s="5">
        <f t="shared" si="7"/>
        <v>100.23961752466764</v>
      </c>
    </row>
    <row r="27" spans="1:24" ht="36" customHeight="1" x14ac:dyDescent="0.2">
      <c r="A27" s="9">
        <v>8</v>
      </c>
      <c r="B27" s="490" t="s">
        <v>759</v>
      </c>
      <c r="C27" s="491"/>
      <c r="D27" s="18" t="s">
        <v>140</v>
      </c>
      <c r="E27" s="9">
        <v>9</v>
      </c>
      <c r="F27" s="17">
        <f t="shared" si="0"/>
        <v>3392327.43</v>
      </c>
      <c r="G27" s="17">
        <f t="shared" si="1"/>
        <v>3384218.25</v>
      </c>
      <c r="H27" s="120">
        <f t="shared" si="2"/>
        <v>2</v>
      </c>
      <c r="I27" s="120">
        <f t="shared" si="2"/>
        <v>2</v>
      </c>
      <c r="J27" s="9">
        <v>1</v>
      </c>
      <c r="K27" s="38">
        <v>1</v>
      </c>
      <c r="L27" s="9">
        <v>0</v>
      </c>
      <c r="M27" s="5">
        <v>0</v>
      </c>
      <c r="N27" s="9">
        <v>1</v>
      </c>
      <c r="O27" s="5">
        <v>0</v>
      </c>
      <c r="P27" s="345">
        <v>0</v>
      </c>
      <c r="Q27" s="343">
        <v>1</v>
      </c>
      <c r="R27" s="119">
        <f t="shared" si="3"/>
        <v>2</v>
      </c>
      <c r="S27" s="119">
        <f t="shared" si="3"/>
        <v>2</v>
      </c>
      <c r="T27" s="119">
        <f t="shared" si="4"/>
        <v>0</v>
      </c>
      <c r="U27" s="22"/>
      <c r="V27" s="277"/>
      <c r="W27" s="5">
        <f t="shared" si="6"/>
        <v>99.760955268401077</v>
      </c>
      <c r="X27" s="5">
        <f t="shared" si="7"/>
        <v>0</v>
      </c>
    </row>
    <row r="28" spans="1:24" ht="30.75" customHeight="1" x14ac:dyDescent="0.2">
      <c r="A28" s="9">
        <v>9</v>
      </c>
      <c r="B28" s="490" t="s">
        <v>760</v>
      </c>
      <c r="C28" s="491"/>
      <c r="D28" s="18" t="s">
        <v>140</v>
      </c>
      <c r="E28" s="9">
        <v>10</v>
      </c>
      <c r="F28" s="17">
        <f t="shared" si="0"/>
        <v>3769252.7</v>
      </c>
      <c r="G28" s="17">
        <f t="shared" si="1"/>
        <v>3760242.5</v>
      </c>
      <c r="H28" s="120">
        <f t="shared" si="2"/>
        <v>6</v>
      </c>
      <c r="I28" s="120">
        <f t="shared" si="2"/>
        <v>6</v>
      </c>
      <c r="J28" s="9">
        <v>4</v>
      </c>
      <c r="K28" s="38">
        <v>4</v>
      </c>
      <c r="L28" s="9">
        <v>0</v>
      </c>
      <c r="M28" s="5">
        <v>0</v>
      </c>
      <c r="N28" s="9">
        <v>0</v>
      </c>
      <c r="O28" s="5">
        <v>0</v>
      </c>
      <c r="P28" s="345">
        <v>2</v>
      </c>
      <c r="Q28" s="343">
        <v>2</v>
      </c>
      <c r="R28" s="119">
        <f t="shared" si="3"/>
        <v>6</v>
      </c>
      <c r="S28" s="119">
        <f t="shared" si="3"/>
        <v>6</v>
      </c>
      <c r="T28" s="119">
        <f t="shared" si="4"/>
        <v>0</v>
      </c>
      <c r="U28" s="38"/>
      <c r="V28" s="277">
        <f t="shared" si="5"/>
        <v>100</v>
      </c>
      <c r="W28" s="5">
        <f t="shared" si="6"/>
        <v>99.760955268401077</v>
      </c>
      <c r="X28" s="5">
        <f t="shared" si="7"/>
        <v>100.23961752466764</v>
      </c>
    </row>
    <row r="29" spans="1:24" ht="30.75" customHeight="1" x14ac:dyDescent="0.2">
      <c r="A29" s="9">
        <v>10</v>
      </c>
      <c r="B29" s="424" t="s">
        <v>761</v>
      </c>
      <c r="C29" s="425"/>
      <c r="D29" s="18" t="s">
        <v>388</v>
      </c>
      <c r="E29" s="9">
        <v>10</v>
      </c>
      <c r="F29" s="17">
        <f t="shared" si="0"/>
        <v>3769252.7</v>
      </c>
      <c r="G29" s="17">
        <f t="shared" si="1"/>
        <v>3760242.5</v>
      </c>
      <c r="H29" s="120">
        <f t="shared" si="2"/>
        <v>2</v>
      </c>
      <c r="I29" s="120">
        <f t="shared" si="2"/>
        <v>2</v>
      </c>
      <c r="J29" s="9">
        <v>0</v>
      </c>
      <c r="K29" s="38">
        <v>0</v>
      </c>
      <c r="L29" s="9">
        <v>1</v>
      </c>
      <c r="M29" s="5">
        <v>1</v>
      </c>
      <c r="N29" s="9">
        <v>1</v>
      </c>
      <c r="O29" s="5">
        <v>1</v>
      </c>
      <c r="P29" s="345">
        <v>0</v>
      </c>
      <c r="Q29" s="343">
        <v>0</v>
      </c>
      <c r="R29" s="120">
        <f t="shared" si="3"/>
        <v>2</v>
      </c>
      <c r="S29" s="120">
        <f t="shared" si="3"/>
        <v>2</v>
      </c>
      <c r="T29" s="120">
        <f t="shared" si="4"/>
        <v>0</v>
      </c>
      <c r="U29" s="38"/>
      <c r="V29" s="277"/>
      <c r="W29" s="5">
        <f t="shared" si="6"/>
        <v>99.760955268401077</v>
      </c>
      <c r="X29" s="5">
        <f t="shared" si="7"/>
        <v>0</v>
      </c>
    </row>
    <row r="30" spans="1:24" ht="30.75" customHeight="1" x14ac:dyDescent="0.2">
      <c r="A30" s="9">
        <v>11</v>
      </c>
      <c r="B30" s="424" t="s">
        <v>762</v>
      </c>
      <c r="C30" s="425"/>
      <c r="D30" s="18" t="s">
        <v>763</v>
      </c>
      <c r="E30" s="9">
        <v>10</v>
      </c>
      <c r="F30" s="17">
        <f t="shared" si="0"/>
        <v>3769252.7</v>
      </c>
      <c r="G30" s="17">
        <f t="shared" si="1"/>
        <v>3760242.5</v>
      </c>
      <c r="H30" s="120">
        <f t="shared" si="2"/>
        <v>1</v>
      </c>
      <c r="I30" s="120">
        <f t="shared" si="2"/>
        <v>1</v>
      </c>
      <c r="J30" s="9">
        <v>0</v>
      </c>
      <c r="K30" s="38">
        <v>0</v>
      </c>
      <c r="L30" s="9">
        <v>0</v>
      </c>
      <c r="M30" s="5">
        <v>0</v>
      </c>
      <c r="N30" s="9">
        <v>0</v>
      </c>
      <c r="O30" s="5">
        <v>0</v>
      </c>
      <c r="P30" s="345">
        <v>1</v>
      </c>
      <c r="Q30" s="343">
        <v>1</v>
      </c>
      <c r="R30" s="120">
        <f>J30+L30+N30+P30</f>
        <v>1</v>
      </c>
      <c r="S30" s="120">
        <f>K30+M30+O30+Q30</f>
        <v>1</v>
      </c>
      <c r="T30" s="120">
        <f>S30-R30</f>
        <v>0</v>
      </c>
      <c r="U30" s="38"/>
      <c r="V30" s="277">
        <f t="shared" si="5"/>
        <v>100</v>
      </c>
      <c r="W30" s="5">
        <f t="shared" si="6"/>
        <v>99.760955268401077</v>
      </c>
      <c r="X30" s="5">
        <f t="shared" si="7"/>
        <v>100.23961752466764</v>
      </c>
    </row>
    <row r="31" spans="1:24" s="1" customFormat="1" ht="36.75" customHeight="1" x14ac:dyDescent="0.2">
      <c r="A31" s="370" t="s">
        <v>24</v>
      </c>
      <c r="B31" s="371"/>
      <c r="C31" s="372"/>
      <c r="D31" s="18"/>
      <c r="E31" s="18">
        <f>SUM(E19:E30)</f>
        <v>100</v>
      </c>
      <c r="F31" s="19">
        <f>SEGUIMIENTO!D67</f>
        <v>37692527</v>
      </c>
      <c r="G31" s="19">
        <f>SEGUIMIENTO!E67</f>
        <v>37602425</v>
      </c>
      <c r="H31" s="18">
        <f t="shared" ref="H31:Q31" si="8">SUM(H19:H30)</f>
        <v>2656</v>
      </c>
      <c r="I31" s="18">
        <f t="shared" si="8"/>
        <v>9827</v>
      </c>
      <c r="J31" s="18">
        <f t="shared" si="8"/>
        <v>816</v>
      </c>
      <c r="K31" s="18">
        <f t="shared" si="8"/>
        <v>2862</v>
      </c>
      <c r="L31" s="18">
        <f t="shared" si="8"/>
        <v>515</v>
      </c>
      <c r="M31" s="18">
        <f t="shared" si="8"/>
        <v>2173</v>
      </c>
      <c r="N31" s="18">
        <f t="shared" si="8"/>
        <v>512</v>
      </c>
      <c r="O31" s="18">
        <f t="shared" si="8"/>
        <v>611</v>
      </c>
      <c r="P31" s="18">
        <f t="shared" si="8"/>
        <v>813</v>
      </c>
      <c r="Q31" s="18">
        <f t="shared" si="8"/>
        <v>4181</v>
      </c>
      <c r="R31" s="120">
        <f>J31+L31+N31+P31</f>
        <v>2656</v>
      </c>
      <c r="S31" s="120">
        <f>K31+M31+O31+Q31</f>
        <v>9827</v>
      </c>
      <c r="T31" s="120">
        <f>S31-R31</f>
        <v>7171</v>
      </c>
      <c r="U31" s="5"/>
      <c r="V31" s="277">
        <f t="shared" si="5"/>
        <v>514.26814268142675</v>
      </c>
      <c r="W31" s="5">
        <f t="shared" si="6"/>
        <v>99.760955268401091</v>
      </c>
      <c r="X31" s="5">
        <f t="shared" si="7"/>
        <v>515.50041927507402</v>
      </c>
    </row>
    <row r="32" spans="1:24" s="6" customFormat="1" ht="14.25" customHeight="1" x14ac:dyDescent="0.2">
      <c r="F32" s="10"/>
    </row>
    <row r="33" spans="1:22" s="6" customFormat="1" ht="14.25" customHeight="1" x14ac:dyDescent="0.2">
      <c r="B33" s="11" t="s">
        <v>25</v>
      </c>
      <c r="F33" s="10"/>
      <c r="H33" s="6" t="s">
        <v>26</v>
      </c>
    </row>
    <row r="34" spans="1:22" x14ac:dyDescent="0.2">
      <c r="J34" s="94"/>
      <c r="K34" s="94"/>
      <c r="L34" s="94"/>
      <c r="M34" s="94"/>
      <c r="N34" s="94"/>
      <c r="O34" s="94"/>
      <c r="P34" s="94"/>
    </row>
    <row r="35" spans="1:22" x14ac:dyDescent="0.2">
      <c r="J35" s="94"/>
      <c r="K35" s="94"/>
      <c r="L35" s="94"/>
      <c r="M35" s="94"/>
      <c r="N35" s="94"/>
      <c r="O35" s="94"/>
      <c r="P35" s="94"/>
    </row>
    <row r="36" spans="1:22" x14ac:dyDescent="0.2">
      <c r="J36" s="94"/>
      <c r="K36" s="94"/>
      <c r="L36" s="94"/>
      <c r="M36" s="94"/>
      <c r="N36" s="94"/>
      <c r="O36" s="94"/>
      <c r="P36" s="94"/>
    </row>
    <row r="37" spans="1:22" x14ac:dyDescent="0.2">
      <c r="A37" s="6"/>
      <c r="B37" s="6"/>
      <c r="C37" s="6"/>
      <c r="D37" s="6"/>
      <c r="E37" s="6"/>
      <c r="F37" s="6"/>
      <c r="G37" s="6"/>
      <c r="H37" s="6"/>
      <c r="I37" s="6"/>
      <c r="J37" s="6"/>
      <c r="K37" s="6"/>
      <c r="L37" s="6"/>
      <c r="M37" s="6"/>
      <c r="N37" s="6"/>
      <c r="O37" s="6"/>
      <c r="P37" s="6"/>
      <c r="Q37" s="6"/>
      <c r="R37" s="50"/>
      <c r="S37" s="50"/>
      <c r="T37" s="395"/>
      <c r="U37" s="395"/>
      <c r="V37" s="6"/>
    </row>
    <row r="38" spans="1:22" x14ac:dyDescent="0.2">
      <c r="A38" s="388" t="s">
        <v>54</v>
      </c>
      <c r="B38" s="388"/>
      <c r="C38" s="388"/>
      <c r="D38" s="6"/>
      <c r="E38" s="6"/>
      <c r="F38" s="6"/>
      <c r="G38" s="6"/>
      <c r="H38" s="387" t="s">
        <v>355</v>
      </c>
      <c r="I38" s="387"/>
      <c r="J38" s="387"/>
      <c r="K38" s="387"/>
      <c r="L38" s="387"/>
      <c r="M38" s="387"/>
      <c r="N38" s="387"/>
      <c r="O38" s="387"/>
      <c r="P38" s="387"/>
      <c r="Q38" s="387"/>
      <c r="R38" s="387"/>
      <c r="S38" s="387"/>
      <c r="T38" s="387"/>
      <c r="U38" s="387"/>
      <c r="V38" s="387"/>
    </row>
    <row r="39" spans="1:22" x14ac:dyDescent="0.2">
      <c r="A39" s="387" t="s">
        <v>53</v>
      </c>
      <c r="B39" s="387"/>
      <c r="C39" s="387"/>
      <c r="D39" s="6"/>
      <c r="E39" s="6"/>
      <c r="F39" s="6"/>
      <c r="G39" s="6"/>
      <c r="H39" s="387" t="s">
        <v>113</v>
      </c>
      <c r="I39" s="387"/>
      <c r="J39" s="387"/>
      <c r="K39" s="387"/>
      <c r="L39" s="387"/>
      <c r="M39" s="387"/>
      <c r="N39" s="387"/>
      <c r="O39" s="387"/>
      <c r="P39" s="387"/>
      <c r="Q39" s="387"/>
      <c r="R39" s="387"/>
      <c r="S39" s="387"/>
      <c r="T39" s="387"/>
      <c r="U39" s="387"/>
      <c r="V39" s="387"/>
    </row>
    <row r="40" spans="1:22" x14ac:dyDescent="0.2">
      <c r="J40" s="94"/>
      <c r="K40" s="94"/>
      <c r="L40" s="94"/>
      <c r="M40" s="94"/>
      <c r="N40" s="94"/>
      <c r="O40" s="94"/>
      <c r="P40" s="94"/>
    </row>
    <row r="41" spans="1:22" x14ac:dyDescent="0.2">
      <c r="J41" s="94"/>
      <c r="K41" s="94"/>
      <c r="L41" s="94"/>
      <c r="M41" s="94"/>
      <c r="N41" s="94"/>
      <c r="O41" s="94"/>
      <c r="P41" s="94"/>
    </row>
    <row r="42" spans="1:22" x14ac:dyDescent="0.2">
      <c r="J42" s="94"/>
      <c r="K42" s="94"/>
      <c r="L42" s="94"/>
      <c r="M42" s="94"/>
      <c r="N42" s="94"/>
      <c r="O42" s="94"/>
      <c r="P42" s="94"/>
    </row>
    <row r="43" spans="1:22" x14ac:dyDescent="0.2">
      <c r="J43" s="94"/>
      <c r="K43" s="94"/>
      <c r="L43" s="94"/>
      <c r="M43" s="94"/>
      <c r="N43" s="94"/>
      <c r="O43" s="94"/>
      <c r="P43" s="94"/>
    </row>
    <row r="44" spans="1:22" x14ac:dyDescent="0.2">
      <c r="J44" s="94"/>
      <c r="K44" s="94"/>
      <c r="L44" s="94"/>
      <c r="M44" s="94"/>
      <c r="N44" s="94"/>
      <c r="O44" s="94"/>
      <c r="P44" s="94"/>
    </row>
    <row r="45" spans="1:22" x14ac:dyDescent="0.2">
      <c r="J45" s="94"/>
      <c r="K45" s="94"/>
      <c r="L45" s="94"/>
      <c r="M45" s="94"/>
      <c r="N45" s="94"/>
      <c r="O45" s="94"/>
      <c r="P45" s="94"/>
    </row>
    <row r="46" spans="1:22" x14ac:dyDescent="0.2">
      <c r="J46" s="94"/>
      <c r="K46" s="94"/>
      <c r="L46" s="94"/>
      <c r="M46" s="94"/>
      <c r="N46" s="94"/>
      <c r="O46" s="94"/>
      <c r="P46" s="94"/>
    </row>
    <row r="47" spans="1:22" x14ac:dyDescent="0.2">
      <c r="J47" s="94"/>
      <c r="K47" s="94"/>
      <c r="L47" s="94"/>
      <c r="M47" s="94"/>
      <c r="N47" s="94"/>
      <c r="O47" s="94"/>
      <c r="P47" s="94"/>
    </row>
    <row r="48" spans="1:22" x14ac:dyDescent="0.2">
      <c r="J48" s="94"/>
      <c r="K48" s="94"/>
      <c r="L48" s="94"/>
      <c r="M48" s="94"/>
      <c r="N48" s="94"/>
      <c r="O48" s="94"/>
      <c r="P48" s="94"/>
    </row>
    <row r="49" spans="10:16" x14ac:dyDescent="0.2">
      <c r="J49" s="94"/>
      <c r="K49" s="94"/>
      <c r="L49" s="94"/>
      <c r="M49" s="94"/>
      <c r="N49" s="94"/>
      <c r="O49" s="94"/>
      <c r="P49" s="94"/>
    </row>
    <row r="50" spans="10:16" x14ac:dyDescent="0.2">
      <c r="J50" s="94"/>
      <c r="K50" s="94"/>
      <c r="L50" s="94"/>
      <c r="M50" s="94"/>
      <c r="N50" s="94"/>
      <c r="O50" s="94"/>
      <c r="P50" s="94"/>
    </row>
  </sheetData>
  <mergeCells count="38">
    <mergeCell ref="A38:C38"/>
    <mergeCell ref="H38:V38"/>
    <mergeCell ref="A39:C39"/>
    <mergeCell ref="H39:V39"/>
    <mergeCell ref="B27:C27"/>
    <mergeCell ref="B28:C28"/>
    <mergeCell ref="B29:C29"/>
    <mergeCell ref="B30:C30"/>
    <mergeCell ref="A31:C31"/>
    <mergeCell ref="T37:U37"/>
    <mergeCell ref="B26:C26"/>
    <mergeCell ref="P18:Q18"/>
    <mergeCell ref="R18:T18"/>
    <mergeCell ref="U18:U19"/>
    <mergeCell ref="V18:X18"/>
    <mergeCell ref="B19:C19"/>
    <mergeCell ref="B20:C20"/>
    <mergeCell ref="B21:C21"/>
    <mergeCell ref="B22:C22"/>
    <mergeCell ref="B23:C23"/>
    <mergeCell ref="B24:C24"/>
    <mergeCell ref="B25:C25"/>
    <mergeCell ref="A15:X15"/>
    <mergeCell ref="A16:X16"/>
    <mergeCell ref="A18:C18"/>
    <mergeCell ref="D18:D19"/>
    <mergeCell ref="E18:E19"/>
    <mergeCell ref="F18:G18"/>
    <mergeCell ref="H18:I18"/>
    <mergeCell ref="J18:K18"/>
    <mergeCell ref="L18:M18"/>
    <mergeCell ref="N18:O18"/>
    <mergeCell ref="A6:X6"/>
    <mergeCell ref="A1:X1"/>
    <mergeCell ref="A2:X2"/>
    <mergeCell ref="A3:X3"/>
    <mergeCell ref="A4:X4"/>
    <mergeCell ref="A5:X5"/>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workbookViewId="0">
      <selection activeCell="U23" sqref="U23"/>
    </sheetView>
  </sheetViews>
  <sheetFormatPr baseColWidth="10" defaultRowHeight="12.75" x14ac:dyDescent="0.2"/>
  <cols>
    <col min="1" max="1" width="9.85546875" style="36" customWidth="1"/>
    <col min="2" max="2" width="45.140625" style="36" bestFit="1" customWidth="1"/>
    <col min="3" max="3" width="12.42578125" style="36" customWidth="1"/>
    <col min="4" max="6" width="10.85546875" style="36" customWidth="1"/>
    <col min="7" max="14" width="10.85546875" style="36" hidden="1" customWidth="1"/>
    <col min="15" max="17" width="10.85546875" style="36" customWidth="1"/>
    <col min="18" max="19" width="9.28515625" style="36" customWidth="1"/>
    <col min="20" max="20" width="20.28515625" style="36" customWidth="1"/>
    <col min="21" max="23" width="8.85546875" style="36" customWidth="1"/>
    <col min="24" max="24" width="11.4257812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row>
    <row r="2" spans="1:24" ht="14.25" customHeight="1"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2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row>
    <row r="7" spans="1:24" x14ac:dyDescent="0.2">
      <c r="A7" s="32"/>
      <c r="B7" s="32"/>
      <c r="C7" s="32"/>
      <c r="D7" s="32"/>
      <c r="E7" s="32"/>
      <c r="F7" s="32"/>
      <c r="G7" s="32"/>
      <c r="H7" s="32"/>
      <c r="I7" s="32"/>
      <c r="J7" s="32"/>
      <c r="K7" s="32"/>
      <c r="L7" s="32"/>
      <c r="M7" s="32"/>
      <c r="N7" s="32"/>
      <c r="O7" s="32"/>
      <c r="P7" s="32"/>
      <c r="Q7" s="32"/>
      <c r="R7" s="32"/>
      <c r="S7" s="32"/>
      <c r="T7" s="32"/>
    </row>
    <row r="8" spans="1:24" x14ac:dyDescent="0.2">
      <c r="A8" s="143" t="s">
        <v>458</v>
      </c>
      <c r="B8" s="217" t="s">
        <v>764</v>
      </c>
      <c r="C8" s="217"/>
      <c r="D8" s="217"/>
      <c r="E8" s="217"/>
      <c r="F8" s="217"/>
      <c r="G8" s="217"/>
      <c r="H8" s="217"/>
      <c r="I8" s="217"/>
      <c r="J8" s="217"/>
      <c r="K8" s="217"/>
      <c r="L8" s="1"/>
      <c r="M8" s="1"/>
      <c r="N8" s="1"/>
      <c r="O8" s="1"/>
      <c r="P8" s="1"/>
    </row>
    <row r="9" spans="1:24" x14ac:dyDescent="0.2">
      <c r="A9" s="143" t="s">
        <v>0</v>
      </c>
      <c r="B9" s="217" t="s">
        <v>765</v>
      </c>
      <c r="C9" s="217"/>
      <c r="D9" s="217"/>
      <c r="E9" s="217"/>
      <c r="F9" s="217"/>
      <c r="G9" s="217"/>
      <c r="H9" s="217"/>
      <c r="I9" s="217"/>
      <c r="J9" s="217"/>
      <c r="K9" s="217"/>
      <c r="L9" s="6"/>
      <c r="M9" s="6"/>
      <c r="N9" s="6"/>
      <c r="O9" s="6"/>
      <c r="P9" s="6"/>
    </row>
    <row r="10" spans="1:24" x14ac:dyDescent="0.2">
      <c r="A10" s="143" t="s">
        <v>461</v>
      </c>
      <c r="B10" s="217" t="s">
        <v>766</v>
      </c>
      <c r="C10" s="217"/>
      <c r="D10" s="217"/>
      <c r="E10" s="217"/>
      <c r="F10" s="217"/>
      <c r="G10" s="217"/>
      <c r="H10" s="217"/>
      <c r="I10" s="217"/>
      <c r="J10" s="217"/>
      <c r="K10" s="217"/>
      <c r="L10" s="6"/>
      <c r="M10" s="6"/>
      <c r="N10" s="6"/>
      <c r="O10" s="6"/>
      <c r="P10" s="6"/>
    </row>
    <row r="11" spans="1:24" x14ac:dyDescent="0.2">
      <c r="A11" s="143" t="s">
        <v>6</v>
      </c>
      <c r="B11" s="217" t="s">
        <v>767</v>
      </c>
      <c r="C11" s="217"/>
      <c r="D11" s="217"/>
      <c r="E11" s="217"/>
      <c r="F11" s="217"/>
      <c r="G11" s="217"/>
      <c r="H11" s="217"/>
      <c r="I11" s="217"/>
      <c r="J11" s="217"/>
      <c r="K11" s="217"/>
      <c r="L11" s="6"/>
      <c r="M11" s="6"/>
      <c r="N11" s="6"/>
      <c r="O11" s="6"/>
      <c r="P11" s="6"/>
    </row>
    <row r="12" spans="1:24" x14ac:dyDescent="0.2">
      <c r="A12" s="143" t="s">
        <v>447</v>
      </c>
      <c r="B12" s="217" t="s">
        <v>768</v>
      </c>
      <c r="C12" s="217"/>
      <c r="D12" s="217"/>
      <c r="E12" s="217"/>
      <c r="F12" s="217"/>
      <c r="G12" s="217"/>
      <c r="H12" s="217"/>
      <c r="I12" s="217"/>
      <c r="J12" s="217"/>
      <c r="K12" s="217"/>
      <c r="L12" s="6"/>
      <c r="M12" s="6"/>
      <c r="N12" s="6"/>
      <c r="O12" s="6"/>
      <c r="P12" s="6"/>
    </row>
    <row r="13" spans="1:24" x14ac:dyDescent="0.2">
      <c r="A13" s="1"/>
      <c r="B13" s="1"/>
      <c r="C13" s="1"/>
      <c r="D13" s="1"/>
      <c r="E13" s="1"/>
      <c r="F13" s="1"/>
      <c r="G13" s="1"/>
      <c r="H13" s="1"/>
      <c r="I13" s="1"/>
      <c r="J13" s="1"/>
      <c r="K13" s="6"/>
      <c r="L13" s="6"/>
      <c r="M13" s="6"/>
      <c r="N13" s="6"/>
      <c r="O13" s="6"/>
      <c r="P13" s="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row>
    <row r="15" spans="1:24" ht="41.25" customHeight="1" x14ac:dyDescent="0.2">
      <c r="A15" s="383" t="s">
        <v>769</v>
      </c>
      <c r="B15" s="383"/>
      <c r="C15" s="383"/>
      <c r="D15" s="383"/>
      <c r="E15" s="383"/>
      <c r="F15" s="383"/>
      <c r="G15" s="383"/>
      <c r="H15" s="383"/>
      <c r="I15" s="383"/>
      <c r="J15" s="383"/>
      <c r="K15" s="383"/>
      <c r="L15" s="383"/>
      <c r="M15" s="383"/>
      <c r="N15" s="383"/>
      <c r="O15" s="383"/>
      <c r="P15" s="383"/>
      <c r="Q15" s="383"/>
      <c r="R15" s="383"/>
      <c r="S15" s="383"/>
      <c r="T15" s="383"/>
      <c r="U15" s="383"/>
      <c r="V15" s="383"/>
      <c r="W15" s="383"/>
    </row>
    <row r="16" spans="1:24" x14ac:dyDescent="0.2">
      <c r="A16" s="6"/>
      <c r="B16" s="6"/>
      <c r="C16" s="6"/>
      <c r="D16" s="6"/>
      <c r="E16" s="6"/>
      <c r="F16" s="6"/>
      <c r="G16" s="6"/>
      <c r="H16" s="6"/>
      <c r="I16" s="6"/>
      <c r="J16" s="6"/>
      <c r="K16" s="6"/>
      <c r="L16" s="6"/>
      <c r="M16" s="6"/>
      <c r="N16" s="6"/>
      <c r="O16" s="6"/>
      <c r="P16" s="6"/>
    </row>
    <row r="17" spans="1:23" ht="12.75" customHeight="1" x14ac:dyDescent="0.2">
      <c r="A17" s="380" t="s">
        <v>4</v>
      </c>
      <c r="B17" s="381"/>
      <c r="C17" s="373" t="s">
        <v>7</v>
      </c>
      <c r="D17" s="373" t="s">
        <v>17</v>
      </c>
      <c r="E17" s="375" t="s">
        <v>18</v>
      </c>
      <c r="F17" s="376"/>
      <c r="G17" s="375" t="s">
        <v>19</v>
      </c>
      <c r="H17" s="376"/>
      <c r="I17" s="380" t="s">
        <v>13</v>
      </c>
      <c r="J17" s="382"/>
      <c r="K17" s="380" t="s">
        <v>9</v>
      </c>
      <c r="L17" s="382"/>
      <c r="M17" s="380" t="s">
        <v>12</v>
      </c>
      <c r="N17" s="382"/>
      <c r="O17" s="380" t="s">
        <v>14</v>
      </c>
      <c r="P17" s="382"/>
      <c r="Q17" s="386" t="s">
        <v>27</v>
      </c>
      <c r="R17" s="386"/>
      <c r="S17" s="386"/>
      <c r="T17" s="394" t="s">
        <v>28</v>
      </c>
      <c r="U17" s="375" t="s">
        <v>30</v>
      </c>
      <c r="V17" s="379"/>
      <c r="W17" s="376"/>
    </row>
    <row r="18" spans="1:23" ht="18.75" customHeight="1" x14ac:dyDescent="0.2">
      <c r="A18" s="2" t="s">
        <v>16</v>
      </c>
      <c r="B18" s="2" t="s">
        <v>5</v>
      </c>
      <c r="C18" s="374"/>
      <c r="D18" s="374"/>
      <c r="E18" s="8" t="s">
        <v>20</v>
      </c>
      <c r="F18" s="8" t="s">
        <v>21</v>
      </c>
      <c r="G18" s="8" t="s">
        <v>22</v>
      </c>
      <c r="H18" s="8" t="s">
        <v>23</v>
      </c>
      <c r="I18" s="3" t="s">
        <v>10</v>
      </c>
      <c r="J18" s="3" t="s">
        <v>11</v>
      </c>
      <c r="K18" s="3" t="s">
        <v>10</v>
      </c>
      <c r="L18" s="3" t="s">
        <v>11</v>
      </c>
      <c r="M18" s="3" t="s">
        <v>10</v>
      </c>
      <c r="N18" s="3" t="s">
        <v>11</v>
      </c>
      <c r="O18" s="3" t="s">
        <v>10</v>
      </c>
      <c r="P18" s="3" t="s">
        <v>11</v>
      </c>
      <c r="Q18" s="3" t="s">
        <v>10</v>
      </c>
      <c r="R18" s="3" t="s">
        <v>11</v>
      </c>
      <c r="S18" s="3" t="s">
        <v>29</v>
      </c>
      <c r="T18" s="394"/>
      <c r="U18" s="8" t="s">
        <v>31</v>
      </c>
      <c r="V18" s="8" t="s">
        <v>32</v>
      </c>
      <c r="W18" s="8" t="s">
        <v>33</v>
      </c>
    </row>
    <row r="19" spans="1:23" ht="39" customHeight="1" x14ac:dyDescent="0.2">
      <c r="A19" s="9">
        <v>1</v>
      </c>
      <c r="B19" s="214" t="s">
        <v>770</v>
      </c>
      <c r="C19" s="18" t="s">
        <v>771</v>
      </c>
      <c r="D19" s="18">
        <v>10</v>
      </c>
      <c r="E19" s="17">
        <f>$E$28*D19/100</f>
        <v>40123.9</v>
      </c>
      <c r="F19" s="17">
        <f>$F$28*D19/100</f>
        <v>40123.9</v>
      </c>
      <c r="G19" s="5">
        <f>I19+K19+M19+O19</f>
        <v>9</v>
      </c>
      <c r="H19" s="5">
        <f>J19+L19+N19+P19</f>
        <v>8</v>
      </c>
      <c r="I19" s="9">
        <v>3</v>
      </c>
      <c r="J19" s="38">
        <v>3</v>
      </c>
      <c r="K19" s="9">
        <v>3</v>
      </c>
      <c r="L19" s="5">
        <v>3</v>
      </c>
      <c r="M19" s="9">
        <v>1</v>
      </c>
      <c r="N19" s="5">
        <v>1</v>
      </c>
      <c r="O19" s="345">
        <v>2</v>
      </c>
      <c r="P19" s="343">
        <v>1</v>
      </c>
      <c r="Q19" s="119">
        <f>I19+K19+M19+O19</f>
        <v>9</v>
      </c>
      <c r="R19" s="119">
        <f>J19+L19+N19+P19</f>
        <v>8</v>
      </c>
      <c r="S19" s="119">
        <f>R19-Q19</f>
        <v>-1</v>
      </c>
      <c r="T19" s="7"/>
      <c r="U19" s="5">
        <f>P19/O19*100</f>
        <v>50</v>
      </c>
      <c r="V19" s="5">
        <f>F19/E19*100</f>
        <v>100</v>
      </c>
      <c r="W19" s="5">
        <f>U19/V19*100</f>
        <v>50</v>
      </c>
    </row>
    <row r="20" spans="1:23" ht="38.25" customHeight="1" x14ac:dyDescent="0.2">
      <c r="A20" s="9">
        <v>2</v>
      </c>
      <c r="B20" s="214" t="s">
        <v>772</v>
      </c>
      <c r="C20" s="18" t="s">
        <v>771</v>
      </c>
      <c r="D20" s="18">
        <v>10</v>
      </c>
      <c r="E20" s="17">
        <f t="shared" ref="E20:E27" si="0">$E$28*D20/100</f>
        <v>40123.9</v>
      </c>
      <c r="F20" s="17">
        <f t="shared" ref="F20:F27" si="1">$F$28*D20/100</f>
        <v>40123.9</v>
      </c>
      <c r="G20" s="5">
        <f t="shared" ref="G20:H27" si="2">I20+K20+M20+O20</f>
        <v>8</v>
      </c>
      <c r="H20" s="5">
        <f t="shared" si="2"/>
        <v>6</v>
      </c>
      <c r="I20" s="9">
        <v>3</v>
      </c>
      <c r="J20" s="38">
        <v>3</v>
      </c>
      <c r="K20" s="9">
        <v>2</v>
      </c>
      <c r="L20" s="5">
        <v>2</v>
      </c>
      <c r="M20" s="9">
        <v>1</v>
      </c>
      <c r="N20" s="5">
        <v>1</v>
      </c>
      <c r="O20" s="345">
        <v>2</v>
      </c>
      <c r="P20" s="343">
        <v>0</v>
      </c>
      <c r="Q20" s="119">
        <f t="shared" ref="Q20:Q27" si="3">I20+K20+M20+O20</f>
        <v>8</v>
      </c>
      <c r="R20" s="119">
        <f>J20+L20+N20+P20</f>
        <v>6</v>
      </c>
      <c r="S20" s="119">
        <f t="shared" ref="S20:S27" si="4">R20-Q20</f>
        <v>-2</v>
      </c>
      <c r="T20" s="7"/>
      <c r="U20" s="277">
        <f t="shared" ref="U20:U28" si="5">P20/O20*100</f>
        <v>0</v>
      </c>
      <c r="V20" s="5">
        <f t="shared" ref="V20:V28" si="6">F20/E20*100</f>
        <v>100</v>
      </c>
      <c r="W20" s="5">
        <f t="shared" ref="W20:W28" si="7">U20/V20*100</f>
        <v>0</v>
      </c>
    </row>
    <row r="21" spans="1:23" ht="38.25" customHeight="1" x14ac:dyDescent="0.2">
      <c r="A21" s="9">
        <v>3</v>
      </c>
      <c r="B21" s="214" t="s">
        <v>773</v>
      </c>
      <c r="C21" s="18" t="s">
        <v>771</v>
      </c>
      <c r="D21" s="18">
        <v>10</v>
      </c>
      <c r="E21" s="17">
        <f t="shared" si="0"/>
        <v>40123.9</v>
      </c>
      <c r="F21" s="17">
        <f t="shared" si="1"/>
        <v>40123.9</v>
      </c>
      <c r="G21" s="5">
        <f t="shared" si="2"/>
        <v>8</v>
      </c>
      <c r="H21" s="5">
        <f t="shared" si="2"/>
        <v>8</v>
      </c>
      <c r="I21" s="9">
        <v>3</v>
      </c>
      <c r="J21" s="38">
        <v>3</v>
      </c>
      <c r="K21" s="9">
        <v>3</v>
      </c>
      <c r="L21" s="5">
        <v>3</v>
      </c>
      <c r="M21" s="9">
        <v>1</v>
      </c>
      <c r="N21" s="5">
        <v>1</v>
      </c>
      <c r="O21" s="345">
        <v>1</v>
      </c>
      <c r="P21" s="343">
        <v>1</v>
      </c>
      <c r="Q21" s="119">
        <f t="shared" si="3"/>
        <v>8</v>
      </c>
      <c r="R21" s="119">
        <f>J21+L21+N21+P21</f>
        <v>8</v>
      </c>
      <c r="S21" s="119">
        <f t="shared" si="4"/>
        <v>0</v>
      </c>
      <c r="T21" s="7"/>
      <c r="U21" s="277">
        <f t="shared" si="5"/>
        <v>100</v>
      </c>
      <c r="V21" s="5">
        <f t="shared" si="6"/>
        <v>100</v>
      </c>
      <c r="W21" s="5">
        <f t="shared" si="7"/>
        <v>100</v>
      </c>
    </row>
    <row r="22" spans="1:23" ht="38.25" customHeight="1" x14ac:dyDescent="0.2">
      <c r="A22" s="9">
        <v>4</v>
      </c>
      <c r="B22" s="214" t="s">
        <v>774</v>
      </c>
      <c r="C22" s="18" t="s">
        <v>771</v>
      </c>
      <c r="D22" s="18">
        <v>10</v>
      </c>
      <c r="E22" s="17">
        <f t="shared" si="0"/>
        <v>40123.9</v>
      </c>
      <c r="F22" s="17">
        <f t="shared" si="1"/>
        <v>40123.9</v>
      </c>
      <c r="G22" s="5">
        <f t="shared" si="2"/>
        <v>9</v>
      </c>
      <c r="H22" s="5">
        <f t="shared" si="2"/>
        <v>9</v>
      </c>
      <c r="I22" s="9">
        <v>3</v>
      </c>
      <c r="J22" s="38">
        <v>3</v>
      </c>
      <c r="K22" s="9">
        <v>3</v>
      </c>
      <c r="L22" s="5">
        <v>3</v>
      </c>
      <c r="M22" s="9">
        <v>1</v>
      </c>
      <c r="N22" s="5">
        <v>1</v>
      </c>
      <c r="O22" s="345">
        <v>2</v>
      </c>
      <c r="P22" s="343">
        <v>2</v>
      </c>
      <c r="Q22" s="119">
        <f t="shared" si="3"/>
        <v>9</v>
      </c>
      <c r="R22" s="119">
        <f>J22+L22+N22+P22</f>
        <v>9</v>
      </c>
      <c r="S22" s="119">
        <f t="shared" si="4"/>
        <v>0</v>
      </c>
      <c r="T22" s="7"/>
      <c r="U22" s="277">
        <f t="shared" si="5"/>
        <v>100</v>
      </c>
      <c r="V22" s="5">
        <f t="shared" si="6"/>
        <v>100</v>
      </c>
      <c r="W22" s="5">
        <f t="shared" si="7"/>
        <v>100</v>
      </c>
    </row>
    <row r="23" spans="1:23" ht="39" customHeight="1" x14ac:dyDescent="0.2">
      <c r="A23" s="9">
        <v>5</v>
      </c>
      <c r="B23" s="33" t="s">
        <v>775</v>
      </c>
      <c r="C23" s="18" t="s">
        <v>140</v>
      </c>
      <c r="D23" s="88">
        <v>12</v>
      </c>
      <c r="E23" s="17">
        <f t="shared" si="0"/>
        <v>48148.68</v>
      </c>
      <c r="F23" s="17">
        <f t="shared" si="1"/>
        <v>48148.68</v>
      </c>
      <c r="G23" s="5">
        <f t="shared" si="2"/>
        <v>2</v>
      </c>
      <c r="H23" s="5">
        <f t="shared" si="2"/>
        <v>2</v>
      </c>
      <c r="I23" s="9">
        <v>1</v>
      </c>
      <c r="J23" s="38">
        <v>0</v>
      </c>
      <c r="K23" s="9">
        <v>1</v>
      </c>
      <c r="L23" s="5">
        <v>1</v>
      </c>
      <c r="M23" s="9">
        <v>0</v>
      </c>
      <c r="N23" s="5">
        <v>0</v>
      </c>
      <c r="O23" s="345">
        <v>0</v>
      </c>
      <c r="P23" s="343">
        <v>1</v>
      </c>
      <c r="Q23" s="119">
        <f t="shared" si="3"/>
        <v>2</v>
      </c>
      <c r="R23" s="119">
        <f>J23+L23+N23+P23</f>
        <v>2</v>
      </c>
      <c r="S23" s="119">
        <f t="shared" si="4"/>
        <v>0</v>
      </c>
      <c r="T23" s="25"/>
      <c r="U23" s="277"/>
      <c r="V23" s="5">
        <f t="shared" si="6"/>
        <v>100</v>
      </c>
      <c r="W23" s="5">
        <f t="shared" si="7"/>
        <v>0</v>
      </c>
    </row>
    <row r="24" spans="1:23" ht="45" customHeight="1" x14ac:dyDescent="0.2">
      <c r="A24" s="9">
        <v>6</v>
      </c>
      <c r="B24" s="33" t="s">
        <v>776</v>
      </c>
      <c r="C24" s="18" t="s">
        <v>140</v>
      </c>
      <c r="D24" s="18">
        <v>10</v>
      </c>
      <c r="E24" s="17">
        <f t="shared" si="0"/>
        <v>40123.9</v>
      </c>
      <c r="F24" s="17">
        <f t="shared" si="1"/>
        <v>40123.9</v>
      </c>
      <c r="G24" s="5">
        <f t="shared" si="2"/>
        <v>1</v>
      </c>
      <c r="H24" s="5">
        <f t="shared" si="2"/>
        <v>1</v>
      </c>
      <c r="I24" s="9">
        <v>0</v>
      </c>
      <c r="J24" s="38">
        <v>0</v>
      </c>
      <c r="K24" s="9">
        <v>1</v>
      </c>
      <c r="L24" s="5">
        <v>1</v>
      </c>
      <c r="M24" s="9">
        <v>0</v>
      </c>
      <c r="N24" s="5">
        <v>0</v>
      </c>
      <c r="O24" s="345">
        <v>0</v>
      </c>
      <c r="P24" s="343">
        <v>0</v>
      </c>
      <c r="Q24" s="119">
        <f t="shared" si="3"/>
        <v>1</v>
      </c>
      <c r="R24" s="119">
        <f>J23+L23+N23+P23</f>
        <v>2</v>
      </c>
      <c r="S24" s="119">
        <f t="shared" si="4"/>
        <v>1</v>
      </c>
      <c r="T24" s="7"/>
      <c r="U24" s="277"/>
      <c r="V24" s="5">
        <v>0</v>
      </c>
      <c r="W24" s="5">
        <v>0</v>
      </c>
    </row>
    <row r="25" spans="1:23" ht="45" customHeight="1" x14ac:dyDescent="0.2">
      <c r="A25" s="9">
        <v>7</v>
      </c>
      <c r="B25" s="33" t="s">
        <v>777</v>
      </c>
      <c r="C25" s="18" t="s">
        <v>728</v>
      </c>
      <c r="D25" s="18">
        <v>13</v>
      </c>
      <c r="E25" s="17">
        <f t="shared" si="0"/>
        <v>52161.07</v>
      </c>
      <c r="F25" s="17">
        <f t="shared" si="1"/>
        <v>52161.07</v>
      </c>
      <c r="G25" s="5">
        <f t="shared" si="2"/>
        <v>34</v>
      </c>
      <c r="H25" s="5">
        <f t="shared" si="2"/>
        <v>32</v>
      </c>
      <c r="I25" s="9">
        <v>10</v>
      </c>
      <c r="J25" s="38">
        <v>10</v>
      </c>
      <c r="K25" s="9">
        <v>9</v>
      </c>
      <c r="L25" s="5">
        <v>9</v>
      </c>
      <c r="M25" s="9">
        <v>5</v>
      </c>
      <c r="N25" s="5">
        <v>5</v>
      </c>
      <c r="O25" s="345">
        <v>10</v>
      </c>
      <c r="P25" s="343">
        <v>8</v>
      </c>
      <c r="Q25" s="119">
        <f t="shared" si="3"/>
        <v>34</v>
      </c>
      <c r="R25" s="119">
        <f>J25+L25+N25+P25</f>
        <v>32</v>
      </c>
      <c r="S25" s="119">
        <f t="shared" si="4"/>
        <v>-2</v>
      </c>
      <c r="T25" s="7"/>
      <c r="U25" s="277">
        <f t="shared" si="5"/>
        <v>80</v>
      </c>
      <c r="V25" s="5">
        <f t="shared" si="6"/>
        <v>100</v>
      </c>
      <c r="W25" s="5">
        <f t="shared" si="7"/>
        <v>80</v>
      </c>
    </row>
    <row r="26" spans="1:23" ht="45" customHeight="1" x14ac:dyDescent="0.2">
      <c r="A26" s="9">
        <v>8</v>
      </c>
      <c r="B26" s="33" t="s">
        <v>778</v>
      </c>
      <c r="C26" s="18" t="s">
        <v>728</v>
      </c>
      <c r="D26" s="18">
        <v>13</v>
      </c>
      <c r="E26" s="17">
        <f t="shared" si="0"/>
        <v>52161.07</v>
      </c>
      <c r="F26" s="17">
        <f t="shared" si="1"/>
        <v>52161.07</v>
      </c>
      <c r="G26" s="5">
        <f t="shared" si="2"/>
        <v>15</v>
      </c>
      <c r="H26" s="5">
        <f t="shared" si="2"/>
        <v>12</v>
      </c>
      <c r="I26" s="9">
        <v>5</v>
      </c>
      <c r="J26" s="38">
        <v>5</v>
      </c>
      <c r="K26" s="9">
        <v>5</v>
      </c>
      <c r="L26" s="5">
        <v>5</v>
      </c>
      <c r="M26" s="9">
        <v>0</v>
      </c>
      <c r="N26" s="5">
        <v>0</v>
      </c>
      <c r="O26" s="345">
        <v>5</v>
      </c>
      <c r="P26" s="343">
        <v>2</v>
      </c>
      <c r="Q26" s="119">
        <f t="shared" si="3"/>
        <v>15</v>
      </c>
      <c r="R26" s="119">
        <f>J26+L26+N26+P26</f>
        <v>12</v>
      </c>
      <c r="S26" s="119">
        <f t="shared" si="4"/>
        <v>-3</v>
      </c>
      <c r="T26" s="218"/>
      <c r="U26" s="277">
        <f t="shared" si="5"/>
        <v>40</v>
      </c>
      <c r="V26" s="5">
        <f t="shared" si="6"/>
        <v>100</v>
      </c>
      <c r="W26" s="5">
        <f t="shared" si="7"/>
        <v>40</v>
      </c>
    </row>
    <row r="27" spans="1:23" ht="45" customHeight="1" x14ac:dyDescent="0.2">
      <c r="A27" s="9">
        <v>9</v>
      </c>
      <c r="B27" s="33" t="s">
        <v>779</v>
      </c>
      <c r="C27" s="18" t="s">
        <v>140</v>
      </c>
      <c r="D27" s="18">
        <v>12</v>
      </c>
      <c r="E27" s="17">
        <f t="shared" si="0"/>
        <v>48148.68</v>
      </c>
      <c r="F27" s="17">
        <f t="shared" si="1"/>
        <v>48148.68</v>
      </c>
      <c r="G27" s="5">
        <f t="shared" si="2"/>
        <v>1</v>
      </c>
      <c r="H27" s="5">
        <f t="shared" si="2"/>
        <v>1</v>
      </c>
      <c r="I27" s="9">
        <v>0</v>
      </c>
      <c r="J27" s="38">
        <v>0</v>
      </c>
      <c r="K27" s="9">
        <v>0</v>
      </c>
      <c r="L27" s="5">
        <v>0</v>
      </c>
      <c r="M27" s="9">
        <v>1</v>
      </c>
      <c r="N27" s="5">
        <v>1</v>
      </c>
      <c r="O27" s="345">
        <v>0</v>
      </c>
      <c r="P27" s="343">
        <v>0</v>
      </c>
      <c r="Q27" s="119">
        <f t="shared" si="3"/>
        <v>1</v>
      </c>
      <c r="R27" s="119">
        <f>J27+L27+N27+P27</f>
        <v>1</v>
      </c>
      <c r="S27" s="119">
        <f t="shared" si="4"/>
        <v>0</v>
      </c>
      <c r="T27" s="218"/>
      <c r="U27" s="277"/>
      <c r="V27" s="5">
        <f t="shared" si="6"/>
        <v>100</v>
      </c>
      <c r="W27" s="5">
        <f t="shared" si="7"/>
        <v>0</v>
      </c>
    </row>
    <row r="28" spans="1:23" s="6" customFormat="1" ht="14.25" customHeight="1" x14ac:dyDescent="0.2">
      <c r="A28" s="370" t="s">
        <v>24</v>
      </c>
      <c r="B28" s="371"/>
      <c r="C28" s="18"/>
      <c r="D28" s="18">
        <f>SUM(D19:D27)</f>
        <v>100</v>
      </c>
      <c r="E28" s="40">
        <f>SEGUIMIENTO!D68</f>
        <v>401239</v>
      </c>
      <c r="F28" s="40">
        <f>SEGUIMIENTO!E68</f>
        <v>401239</v>
      </c>
      <c r="G28" s="9">
        <f t="shared" ref="G28:M28" si="8">SUM(G19:G27)</f>
        <v>87</v>
      </c>
      <c r="H28" s="9">
        <f t="shared" si="8"/>
        <v>79</v>
      </c>
      <c r="I28" s="18">
        <f t="shared" si="8"/>
        <v>28</v>
      </c>
      <c r="J28" s="18">
        <f t="shared" si="8"/>
        <v>27</v>
      </c>
      <c r="K28" s="18">
        <f t="shared" si="8"/>
        <v>27</v>
      </c>
      <c r="L28" s="18">
        <f t="shared" si="8"/>
        <v>27</v>
      </c>
      <c r="M28" s="18">
        <f t="shared" si="8"/>
        <v>10</v>
      </c>
      <c r="N28" s="18">
        <f>SUM(N19:N24)</f>
        <v>4</v>
      </c>
      <c r="O28" s="18">
        <f>SUM(O19:O27)</f>
        <v>22</v>
      </c>
      <c r="P28" s="18">
        <f>SUM(P19:P24)</f>
        <v>5</v>
      </c>
      <c r="Q28" s="120">
        <f>SUM(Q19:Q27)</f>
        <v>87</v>
      </c>
      <c r="R28" s="120">
        <f>SUM(R19:R27)</f>
        <v>80</v>
      </c>
      <c r="S28" s="120">
        <f>SUM(S19:S27)</f>
        <v>-7</v>
      </c>
      <c r="T28" s="219"/>
      <c r="U28" s="277">
        <f t="shared" si="5"/>
        <v>22.727272727272727</v>
      </c>
      <c r="V28" s="5">
        <f t="shared" si="6"/>
        <v>100</v>
      </c>
      <c r="W28" s="5">
        <f t="shared" si="7"/>
        <v>22.727272727272727</v>
      </c>
    </row>
    <row r="29" spans="1:23" s="6" customFormat="1" ht="14.25" customHeight="1" x14ac:dyDescent="0.2">
      <c r="E29" s="10"/>
    </row>
    <row r="30" spans="1:23" x14ac:dyDescent="0.2">
      <c r="A30" s="6"/>
      <c r="B30" s="11" t="s">
        <v>25</v>
      </c>
      <c r="C30" s="6"/>
      <c r="D30" s="6"/>
      <c r="E30" s="10"/>
      <c r="F30" s="6"/>
      <c r="G30" s="6" t="s">
        <v>26</v>
      </c>
      <c r="H30" s="6"/>
      <c r="I30" s="6"/>
      <c r="J30" s="6"/>
      <c r="K30" s="6"/>
      <c r="L30" s="6"/>
      <c r="M30" s="6"/>
      <c r="N30" s="6"/>
      <c r="O30" s="6"/>
      <c r="P30" s="6"/>
    </row>
    <row r="31" spans="1:23" x14ac:dyDescent="0.2">
      <c r="I31" s="94"/>
      <c r="J31" s="94"/>
      <c r="K31" s="23"/>
      <c r="L31" s="94"/>
      <c r="M31" s="94"/>
      <c r="N31" s="94"/>
      <c r="O31" s="94"/>
    </row>
    <row r="32" spans="1:23" x14ac:dyDescent="0.2">
      <c r="I32" s="94"/>
      <c r="J32" s="94"/>
      <c r="K32" s="94"/>
      <c r="L32" s="94"/>
      <c r="M32" s="94"/>
      <c r="N32" s="94"/>
      <c r="O32" s="94"/>
    </row>
    <row r="33" spans="1:22" x14ac:dyDescent="0.2">
      <c r="I33" s="94"/>
      <c r="J33" s="94"/>
      <c r="K33" s="94"/>
      <c r="L33" s="94"/>
      <c r="M33" s="94"/>
      <c r="N33" s="94"/>
      <c r="O33" s="94"/>
    </row>
    <row r="34" spans="1:22" x14ac:dyDescent="0.2">
      <c r="A34" s="6"/>
      <c r="B34" s="6"/>
      <c r="C34" s="6"/>
      <c r="D34" s="6"/>
      <c r="E34" s="6"/>
      <c r="F34" s="6"/>
      <c r="G34" s="6"/>
      <c r="H34" s="6"/>
      <c r="I34" s="6"/>
      <c r="J34" s="6"/>
      <c r="K34" s="6"/>
      <c r="L34" s="6"/>
      <c r="M34" s="6"/>
      <c r="N34" s="6"/>
      <c r="O34" s="6"/>
      <c r="P34" s="6"/>
      <c r="Q34" s="6"/>
      <c r="R34" s="50"/>
      <c r="S34" s="50"/>
      <c r="T34" s="395"/>
      <c r="U34" s="395"/>
      <c r="V34" s="6"/>
    </row>
    <row r="35" spans="1:22" x14ac:dyDescent="0.2">
      <c r="A35" s="388" t="s">
        <v>54</v>
      </c>
      <c r="B35" s="388"/>
      <c r="C35" s="388"/>
      <c r="D35" s="6"/>
      <c r="E35" s="6"/>
      <c r="F35" s="6"/>
      <c r="G35" s="6"/>
      <c r="H35" s="387" t="s">
        <v>355</v>
      </c>
      <c r="I35" s="387"/>
      <c r="J35" s="387"/>
      <c r="K35" s="387"/>
      <c r="L35" s="387"/>
      <c r="M35" s="387"/>
      <c r="N35" s="387"/>
      <c r="O35" s="387"/>
      <c r="P35" s="387"/>
      <c r="Q35" s="387"/>
      <c r="R35" s="387"/>
      <c r="S35" s="387"/>
      <c r="T35" s="387"/>
      <c r="U35" s="387"/>
      <c r="V35" s="387"/>
    </row>
    <row r="36" spans="1:22" x14ac:dyDescent="0.2">
      <c r="A36" s="387" t="s">
        <v>53</v>
      </c>
      <c r="B36" s="387"/>
      <c r="C36" s="387"/>
      <c r="D36" s="6"/>
      <c r="E36" s="6"/>
      <c r="F36" s="6"/>
      <c r="G36" s="6"/>
      <c r="H36" s="387" t="s">
        <v>113</v>
      </c>
      <c r="I36" s="387"/>
      <c r="J36" s="387"/>
      <c r="K36" s="387"/>
      <c r="L36" s="387"/>
      <c r="M36" s="387"/>
      <c r="N36" s="387"/>
      <c r="O36" s="387"/>
      <c r="P36" s="387"/>
      <c r="Q36" s="387"/>
      <c r="R36" s="387"/>
      <c r="S36" s="387"/>
      <c r="T36" s="387"/>
      <c r="U36" s="387"/>
      <c r="V36" s="387"/>
    </row>
    <row r="37" spans="1:22" x14ac:dyDescent="0.2">
      <c r="I37" s="94"/>
      <c r="J37" s="94"/>
      <c r="K37" s="94"/>
      <c r="L37" s="94"/>
      <c r="M37" s="94"/>
      <c r="N37" s="94"/>
      <c r="O37" s="94"/>
    </row>
    <row r="38" spans="1:22" x14ac:dyDescent="0.2">
      <c r="I38" s="94"/>
      <c r="J38" s="94"/>
      <c r="K38" s="94"/>
      <c r="L38" s="94"/>
      <c r="M38" s="94"/>
      <c r="N38" s="94"/>
      <c r="O38" s="94"/>
    </row>
    <row r="39" spans="1:22" x14ac:dyDescent="0.2">
      <c r="I39" s="94"/>
      <c r="J39" s="94"/>
      <c r="K39" s="94"/>
      <c r="L39" s="94"/>
      <c r="M39" s="94"/>
      <c r="N39" s="94"/>
      <c r="O39" s="94"/>
    </row>
    <row r="40" spans="1:22" x14ac:dyDescent="0.2">
      <c r="I40" s="94"/>
      <c r="J40" s="94"/>
      <c r="K40" s="94"/>
      <c r="L40" s="94"/>
      <c r="M40" s="94"/>
      <c r="N40" s="94"/>
      <c r="O40" s="94"/>
    </row>
    <row r="41" spans="1:22" x14ac:dyDescent="0.2">
      <c r="I41" s="94"/>
      <c r="J41" s="94"/>
      <c r="K41" s="94"/>
      <c r="L41" s="94"/>
      <c r="M41" s="94"/>
      <c r="N41" s="94"/>
      <c r="O41" s="94"/>
    </row>
    <row r="42" spans="1:22" x14ac:dyDescent="0.2">
      <c r="I42" s="94"/>
      <c r="J42" s="94"/>
      <c r="K42" s="94"/>
      <c r="L42" s="94"/>
      <c r="M42" s="94"/>
      <c r="N42" s="94"/>
      <c r="O42" s="94"/>
    </row>
    <row r="43" spans="1:22" x14ac:dyDescent="0.2">
      <c r="I43" s="94"/>
      <c r="J43" s="94"/>
      <c r="K43" s="94"/>
      <c r="L43" s="94"/>
      <c r="M43" s="94"/>
      <c r="N43" s="94"/>
      <c r="O43" s="94"/>
    </row>
    <row r="44" spans="1:22" x14ac:dyDescent="0.2">
      <c r="I44" s="94"/>
      <c r="J44" s="94"/>
      <c r="K44" s="94"/>
      <c r="L44" s="94"/>
      <c r="M44" s="94"/>
      <c r="N44" s="94"/>
      <c r="O44" s="94"/>
    </row>
    <row r="45" spans="1:22" x14ac:dyDescent="0.2">
      <c r="I45" s="94"/>
      <c r="J45" s="94"/>
      <c r="K45" s="94"/>
      <c r="L45" s="94"/>
      <c r="M45" s="94"/>
      <c r="N45" s="94"/>
      <c r="O45" s="94"/>
    </row>
    <row r="46" spans="1:22" x14ac:dyDescent="0.2">
      <c r="I46" s="94"/>
      <c r="J46" s="94"/>
      <c r="K46" s="94"/>
      <c r="L46" s="94"/>
      <c r="M46" s="94"/>
      <c r="N46" s="94"/>
      <c r="O46" s="94"/>
    </row>
    <row r="47" spans="1:22" x14ac:dyDescent="0.2">
      <c r="I47" s="94"/>
      <c r="J47" s="94"/>
      <c r="K47" s="94"/>
      <c r="L47" s="94"/>
      <c r="M47" s="94"/>
      <c r="N47" s="94"/>
      <c r="O47" s="94"/>
    </row>
    <row r="48" spans="1:22" x14ac:dyDescent="0.2">
      <c r="I48" s="94"/>
      <c r="J48" s="94"/>
      <c r="K48" s="94"/>
      <c r="L48" s="94"/>
      <c r="M48" s="94"/>
      <c r="N48" s="94"/>
      <c r="O48" s="94"/>
    </row>
    <row r="49" spans="9:15" x14ac:dyDescent="0.2">
      <c r="I49" s="94"/>
      <c r="J49" s="94"/>
      <c r="K49" s="94"/>
      <c r="L49" s="94"/>
      <c r="M49" s="94"/>
      <c r="N49" s="94"/>
      <c r="O49" s="94"/>
    </row>
    <row r="50" spans="9:15" x14ac:dyDescent="0.2">
      <c r="I50" s="94"/>
      <c r="J50" s="94"/>
      <c r="K50" s="94"/>
      <c r="L50" s="94"/>
      <c r="M50" s="94"/>
      <c r="N50" s="94"/>
      <c r="O50" s="94"/>
    </row>
    <row r="51" spans="9:15" x14ac:dyDescent="0.2">
      <c r="I51" s="94"/>
      <c r="J51" s="94"/>
      <c r="K51" s="94"/>
      <c r="L51" s="94"/>
      <c r="M51" s="94"/>
      <c r="N51" s="94"/>
      <c r="O51" s="94"/>
    </row>
    <row r="52" spans="9:15" x14ac:dyDescent="0.2">
      <c r="I52" s="94"/>
      <c r="J52" s="94"/>
      <c r="K52" s="94"/>
      <c r="L52" s="94"/>
      <c r="M52" s="94"/>
      <c r="N52" s="94"/>
      <c r="O52" s="94"/>
    </row>
    <row r="53" spans="9:15" x14ac:dyDescent="0.2">
      <c r="I53" s="94"/>
      <c r="J53" s="94"/>
      <c r="K53" s="94"/>
      <c r="L53" s="94"/>
      <c r="M53" s="94"/>
      <c r="N53" s="94"/>
      <c r="O53" s="94"/>
    </row>
    <row r="54" spans="9:15" x14ac:dyDescent="0.2">
      <c r="I54" s="94"/>
      <c r="J54" s="94"/>
      <c r="K54" s="94"/>
      <c r="L54" s="94"/>
      <c r="M54" s="94"/>
      <c r="N54" s="94"/>
      <c r="O54" s="94"/>
    </row>
    <row r="55" spans="9:15" x14ac:dyDescent="0.2">
      <c r="I55" s="94"/>
      <c r="J55" s="94"/>
      <c r="K55" s="94"/>
      <c r="L55" s="94"/>
      <c r="M55" s="94"/>
      <c r="N55" s="94"/>
      <c r="O55" s="94"/>
    </row>
    <row r="56" spans="9:15" x14ac:dyDescent="0.2">
      <c r="I56" s="94"/>
      <c r="J56" s="94"/>
      <c r="K56" s="94"/>
      <c r="L56" s="94"/>
      <c r="M56" s="94"/>
      <c r="N56" s="94"/>
      <c r="O56" s="94"/>
    </row>
    <row r="57" spans="9:15" x14ac:dyDescent="0.2">
      <c r="I57" s="94"/>
      <c r="J57" s="94"/>
      <c r="K57" s="94"/>
      <c r="L57" s="94"/>
      <c r="M57" s="94"/>
      <c r="N57" s="94"/>
      <c r="O57" s="94"/>
    </row>
    <row r="58" spans="9:15" x14ac:dyDescent="0.2">
      <c r="I58" s="94"/>
      <c r="J58" s="94"/>
      <c r="K58" s="94"/>
      <c r="L58" s="94"/>
      <c r="M58" s="94"/>
      <c r="N58" s="94"/>
      <c r="O58" s="94"/>
    </row>
    <row r="59" spans="9:15" x14ac:dyDescent="0.2">
      <c r="I59" s="94"/>
      <c r="J59" s="94"/>
      <c r="K59" s="94"/>
      <c r="L59" s="94"/>
      <c r="M59" s="94"/>
      <c r="N59" s="94"/>
      <c r="O59" s="94"/>
    </row>
    <row r="60" spans="9:15" x14ac:dyDescent="0.2">
      <c r="I60" s="94"/>
      <c r="J60" s="94"/>
      <c r="K60" s="94"/>
      <c r="L60" s="94"/>
      <c r="M60" s="94"/>
      <c r="N60" s="94"/>
      <c r="O60" s="94"/>
    </row>
    <row r="61" spans="9:15" x14ac:dyDescent="0.2">
      <c r="I61" s="94"/>
      <c r="J61" s="94"/>
      <c r="K61" s="94"/>
      <c r="L61" s="94"/>
      <c r="M61" s="94"/>
      <c r="N61" s="94"/>
      <c r="O61" s="94"/>
    </row>
    <row r="62" spans="9:15" x14ac:dyDescent="0.2">
      <c r="I62" s="94"/>
      <c r="J62" s="94"/>
      <c r="K62" s="94"/>
      <c r="L62" s="94"/>
      <c r="M62" s="94"/>
      <c r="N62" s="94"/>
      <c r="O62" s="94"/>
    </row>
    <row r="63" spans="9:15" x14ac:dyDescent="0.2">
      <c r="I63" s="94"/>
      <c r="J63" s="94"/>
      <c r="K63" s="94"/>
      <c r="L63" s="94"/>
      <c r="M63" s="94"/>
      <c r="N63" s="94"/>
      <c r="O63" s="94"/>
    </row>
    <row r="64" spans="9:15" x14ac:dyDescent="0.2">
      <c r="I64" s="94"/>
      <c r="J64" s="94"/>
      <c r="K64" s="94"/>
      <c r="L64" s="94"/>
      <c r="M64" s="94"/>
      <c r="N64" s="94"/>
      <c r="O64" s="94"/>
    </row>
    <row r="65" spans="9:15" x14ac:dyDescent="0.2">
      <c r="I65" s="94"/>
      <c r="J65" s="94"/>
      <c r="K65" s="94"/>
      <c r="L65" s="94"/>
      <c r="M65" s="94"/>
      <c r="N65" s="94"/>
      <c r="O65" s="94"/>
    </row>
    <row r="66" spans="9:15" x14ac:dyDescent="0.2">
      <c r="I66" s="94"/>
      <c r="J66" s="94"/>
      <c r="K66" s="94"/>
      <c r="L66" s="94"/>
      <c r="M66" s="94"/>
      <c r="N66" s="94"/>
      <c r="O66" s="94"/>
    </row>
    <row r="67" spans="9:15" x14ac:dyDescent="0.2">
      <c r="I67" s="94"/>
      <c r="J67" s="94"/>
      <c r="K67" s="94"/>
      <c r="L67" s="94"/>
      <c r="M67" s="94"/>
      <c r="N67" s="94"/>
      <c r="O67" s="94"/>
    </row>
    <row r="68" spans="9:15" x14ac:dyDescent="0.2">
      <c r="I68" s="94"/>
      <c r="J68" s="94"/>
      <c r="K68" s="94"/>
      <c r="L68" s="94"/>
      <c r="M68" s="94"/>
      <c r="N68" s="94"/>
      <c r="O68" s="94"/>
    </row>
    <row r="69" spans="9:15" x14ac:dyDescent="0.2">
      <c r="I69" s="94"/>
      <c r="J69" s="94"/>
      <c r="K69" s="94"/>
      <c r="L69" s="94"/>
      <c r="M69" s="94"/>
      <c r="N69" s="94"/>
      <c r="O69" s="94"/>
    </row>
    <row r="70" spans="9:15" x14ac:dyDescent="0.2">
      <c r="I70" s="94"/>
      <c r="J70" s="94"/>
      <c r="K70" s="94"/>
      <c r="L70" s="94"/>
      <c r="M70" s="94"/>
      <c r="N70" s="94"/>
      <c r="O70" s="94"/>
    </row>
    <row r="71" spans="9:15" x14ac:dyDescent="0.2">
      <c r="I71" s="94"/>
      <c r="J71" s="94"/>
      <c r="K71" s="94"/>
      <c r="L71" s="94"/>
      <c r="M71" s="94"/>
      <c r="N71" s="94"/>
      <c r="O71" s="94"/>
    </row>
    <row r="72" spans="9:15" x14ac:dyDescent="0.2">
      <c r="I72" s="94"/>
      <c r="J72" s="94"/>
      <c r="K72" s="94"/>
      <c r="L72" s="94"/>
      <c r="M72" s="94"/>
      <c r="N72" s="94"/>
      <c r="O72" s="94"/>
    </row>
    <row r="73" spans="9:15" x14ac:dyDescent="0.2">
      <c r="I73" s="94"/>
      <c r="J73" s="94"/>
      <c r="K73" s="94"/>
      <c r="L73" s="94"/>
      <c r="M73" s="94"/>
      <c r="N73" s="94"/>
      <c r="O73" s="94"/>
    </row>
    <row r="74" spans="9:15" x14ac:dyDescent="0.2">
      <c r="I74" s="94"/>
      <c r="J74" s="94"/>
      <c r="K74" s="94"/>
      <c r="L74" s="94"/>
      <c r="M74" s="94"/>
      <c r="N74" s="94"/>
      <c r="O74" s="94"/>
    </row>
    <row r="75" spans="9:15" x14ac:dyDescent="0.2">
      <c r="I75" s="94"/>
      <c r="J75" s="94"/>
      <c r="K75" s="94"/>
      <c r="L75" s="94"/>
      <c r="M75" s="94"/>
      <c r="N75" s="94"/>
      <c r="O75" s="94"/>
    </row>
    <row r="76" spans="9:15" x14ac:dyDescent="0.2">
      <c r="I76" s="94"/>
      <c r="J76" s="94"/>
      <c r="K76" s="94"/>
      <c r="L76" s="94"/>
      <c r="M76" s="94"/>
      <c r="N76" s="94"/>
      <c r="O76" s="94"/>
    </row>
    <row r="77" spans="9:15" x14ac:dyDescent="0.2">
      <c r="I77" s="94"/>
      <c r="J77" s="94"/>
      <c r="K77" s="94"/>
      <c r="L77" s="94"/>
      <c r="M77" s="94"/>
      <c r="N77" s="94"/>
      <c r="O77" s="94"/>
    </row>
    <row r="78" spans="9:15" x14ac:dyDescent="0.2">
      <c r="I78" s="94"/>
      <c r="J78" s="94"/>
      <c r="K78" s="94"/>
      <c r="L78" s="94"/>
      <c r="M78" s="94"/>
      <c r="N78" s="94"/>
      <c r="O78" s="94"/>
    </row>
    <row r="79" spans="9:15" x14ac:dyDescent="0.2">
      <c r="I79" s="94"/>
      <c r="J79" s="94"/>
      <c r="K79" s="94"/>
      <c r="L79" s="94"/>
      <c r="M79" s="94"/>
      <c r="N79" s="94"/>
      <c r="O79" s="94"/>
    </row>
    <row r="80" spans="9:15" x14ac:dyDescent="0.2">
      <c r="I80" s="94"/>
      <c r="J80" s="94"/>
      <c r="K80" s="94"/>
      <c r="L80" s="94"/>
      <c r="M80" s="94"/>
      <c r="N80" s="94"/>
      <c r="O80" s="94"/>
    </row>
    <row r="81" spans="9:15" x14ac:dyDescent="0.2">
      <c r="I81" s="94"/>
      <c r="J81" s="94"/>
      <c r="K81" s="94"/>
      <c r="L81" s="94"/>
      <c r="M81" s="94"/>
      <c r="N81" s="94"/>
      <c r="O81" s="94"/>
    </row>
    <row r="82" spans="9:15" x14ac:dyDescent="0.2">
      <c r="I82" s="94"/>
      <c r="J82" s="94"/>
      <c r="K82" s="94"/>
      <c r="L82" s="94"/>
      <c r="M82" s="94"/>
      <c r="N82" s="94"/>
      <c r="O82" s="94"/>
    </row>
    <row r="83" spans="9:15" x14ac:dyDescent="0.2">
      <c r="I83" s="94"/>
      <c r="J83" s="94"/>
      <c r="K83" s="94"/>
      <c r="L83" s="94"/>
      <c r="M83" s="94"/>
      <c r="N83" s="94"/>
      <c r="O83" s="94"/>
    </row>
    <row r="84" spans="9:15" x14ac:dyDescent="0.2">
      <c r="I84" s="94"/>
      <c r="J84" s="94"/>
      <c r="K84" s="94"/>
      <c r="L84" s="94"/>
      <c r="M84" s="94"/>
      <c r="N84" s="94"/>
      <c r="O84" s="94"/>
    </row>
    <row r="85" spans="9:15" x14ac:dyDescent="0.2">
      <c r="I85" s="94"/>
      <c r="J85" s="94"/>
      <c r="K85" s="94"/>
      <c r="L85" s="94"/>
      <c r="M85" s="94"/>
      <c r="N85" s="94"/>
      <c r="O85" s="94"/>
    </row>
    <row r="86" spans="9:15" x14ac:dyDescent="0.2">
      <c r="I86" s="94"/>
      <c r="J86" s="94"/>
      <c r="K86" s="94"/>
      <c r="L86" s="94"/>
      <c r="M86" s="94"/>
      <c r="N86" s="94"/>
      <c r="O86" s="94"/>
    </row>
    <row r="87" spans="9:15" x14ac:dyDescent="0.2">
      <c r="I87" s="94"/>
      <c r="J87" s="94"/>
      <c r="K87" s="94"/>
      <c r="L87" s="94"/>
      <c r="M87" s="94"/>
      <c r="N87" s="94"/>
      <c r="O87" s="94"/>
    </row>
    <row r="88" spans="9:15" x14ac:dyDescent="0.2">
      <c r="I88" s="94"/>
      <c r="J88" s="94"/>
      <c r="K88" s="94"/>
      <c r="L88" s="94"/>
      <c r="M88" s="94"/>
      <c r="N88" s="94"/>
      <c r="O88" s="94"/>
    </row>
    <row r="89" spans="9:15" x14ac:dyDescent="0.2">
      <c r="I89" s="94"/>
      <c r="J89" s="94"/>
      <c r="K89" s="94"/>
      <c r="L89" s="94"/>
      <c r="M89" s="94"/>
      <c r="N89" s="94"/>
      <c r="O89" s="94"/>
    </row>
    <row r="90" spans="9:15" x14ac:dyDescent="0.2">
      <c r="I90" s="94"/>
      <c r="J90" s="94"/>
      <c r="K90" s="94"/>
      <c r="L90" s="94"/>
      <c r="M90" s="94"/>
      <c r="N90" s="94"/>
      <c r="O90" s="94"/>
    </row>
    <row r="91" spans="9:15" x14ac:dyDescent="0.2">
      <c r="I91" s="94"/>
      <c r="J91" s="94"/>
      <c r="K91" s="94"/>
      <c r="L91" s="94"/>
      <c r="M91" s="94"/>
      <c r="N91" s="94"/>
      <c r="O91" s="94"/>
    </row>
    <row r="92" spans="9:15" x14ac:dyDescent="0.2">
      <c r="I92" s="94"/>
      <c r="J92" s="94"/>
      <c r="K92" s="94"/>
      <c r="L92" s="94"/>
      <c r="M92" s="94"/>
      <c r="N92" s="94"/>
      <c r="O92" s="94"/>
    </row>
    <row r="93" spans="9:15" x14ac:dyDescent="0.2">
      <c r="I93" s="94"/>
      <c r="J93" s="94"/>
      <c r="K93" s="94"/>
      <c r="L93" s="94"/>
      <c r="M93" s="94"/>
      <c r="N93" s="94"/>
      <c r="O93" s="94"/>
    </row>
    <row r="94" spans="9:15" x14ac:dyDescent="0.2">
      <c r="I94" s="94"/>
      <c r="J94" s="94"/>
      <c r="K94" s="94"/>
      <c r="L94" s="94"/>
      <c r="M94" s="94"/>
      <c r="N94" s="94"/>
      <c r="O94" s="94"/>
    </row>
    <row r="95" spans="9:15" x14ac:dyDescent="0.2">
      <c r="I95" s="94"/>
      <c r="J95" s="94"/>
      <c r="K95" s="94"/>
      <c r="L95" s="94"/>
      <c r="M95" s="94"/>
      <c r="N95" s="94"/>
      <c r="O95" s="94"/>
    </row>
    <row r="96" spans="9:15" x14ac:dyDescent="0.2">
      <c r="I96" s="94"/>
      <c r="J96" s="94"/>
      <c r="K96" s="94"/>
      <c r="L96" s="94"/>
      <c r="M96" s="94"/>
      <c r="N96" s="94"/>
      <c r="O96" s="94"/>
    </row>
    <row r="97" spans="9:15" x14ac:dyDescent="0.2">
      <c r="I97" s="94"/>
      <c r="J97" s="94"/>
      <c r="K97" s="94"/>
      <c r="L97" s="94"/>
      <c r="M97" s="94"/>
      <c r="N97" s="94"/>
      <c r="O97" s="94"/>
    </row>
    <row r="98" spans="9:15" x14ac:dyDescent="0.2">
      <c r="I98" s="94"/>
      <c r="J98" s="94"/>
      <c r="K98" s="94"/>
      <c r="L98" s="94"/>
      <c r="M98" s="94"/>
      <c r="N98" s="94"/>
      <c r="O98" s="94"/>
    </row>
    <row r="99" spans="9:15" x14ac:dyDescent="0.2">
      <c r="I99" s="94"/>
      <c r="J99" s="94"/>
      <c r="K99" s="94"/>
      <c r="L99" s="94"/>
      <c r="M99" s="94"/>
      <c r="N99" s="94"/>
      <c r="O99" s="94"/>
    </row>
    <row r="100" spans="9:15" x14ac:dyDescent="0.2">
      <c r="I100" s="94"/>
      <c r="J100" s="94"/>
      <c r="K100" s="94"/>
      <c r="L100" s="94"/>
      <c r="M100" s="94"/>
      <c r="N100" s="94"/>
      <c r="O100" s="94"/>
    </row>
  </sheetData>
  <mergeCells count="26">
    <mergeCell ref="A35:C35"/>
    <mergeCell ref="H35:V35"/>
    <mergeCell ref="A36:C36"/>
    <mergeCell ref="H36:V36"/>
    <mergeCell ref="O17:P17"/>
    <mergeCell ref="Q17:S17"/>
    <mergeCell ref="T17:T18"/>
    <mergeCell ref="U17:W17"/>
    <mergeCell ref="A28:B28"/>
    <mergeCell ref="T34:U34"/>
    <mergeCell ref="A14:W14"/>
    <mergeCell ref="A15:W15"/>
    <mergeCell ref="A17:B17"/>
    <mergeCell ref="C17:C18"/>
    <mergeCell ref="D17:D18"/>
    <mergeCell ref="E17:F17"/>
    <mergeCell ref="G17:H17"/>
    <mergeCell ref="I17:J17"/>
    <mergeCell ref="K17:L17"/>
    <mergeCell ref="M17:N17"/>
    <mergeCell ref="A6:W6"/>
    <mergeCell ref="A1:W1"/>
    <mergeCell ref="A2:W2"/>
    <mergeCell ref="A3:W3"/>
    <mergeCell ref="A4:W4"/>
    <mergeCell ref="A5:W5"/>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topLeftCell="A27" workbookViewId="0">
      <selection activeCell="V26" sqref="V26"/>
    </sheetView>
  </sheetViews>
  <sheetFormatPr baseColWidth="10" defaultRowHeight="12.75" x14ac:dyDescent="0.2"/>
  <cols>
    <col min="1" max="1" width="11.140625" style="36" customWidth="1"/>
    <col min="2" max="2" width="6.28515625" style="36" customWidth="1"/>
    <col min="3" max="3" width="36.42578125" style="36" bestFit="1" customWidth="1"/>
    <col min="4" max="4" width="11.42578125" style="36"/>
    <col min="5" max="5" width="9.7109375" style="36" customWidth="1"/>
    <col min="6" max="6" width="11.140625" style="36" customWidth="1"/>
    <col min="7" max="7" width="11.140625" style="36" bestFit="1" customWidth="1"/>
    <col min="8" max="11" width="9.28515625" style="36" hidden="1" customWidth="1"/>
    <col min="12" max="12" width="9.5703125" style="36" hidden="1" customWidth="1"/>
    <col min="13" max="15" width="9.28515625" style="36" hidden="1" customWidth="1"/>
    <col min="16" max="20" width="9.28515625" style="36" customWidth="1"/>
    <col min="21" max="21" width="23.425781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269</v>
      </c>
      <c r="C8" s="145" t="s">
        <v>780</v>
      </c>
      <c r="D8" s="154"/>
      <c r="E8" s="220"/>
      <c r="F8" s="1"/>
      <c r="G8" s="1"/>
      <c r="H8" s="1"/>
      <c r="I8" s="1"/>
      <c r="J8" s="1"/>
      <c r="K8" s="1"/>
      <c r="L8" s="1"/>
      <c r="M8" s="1"/>
      <c r="N8" s="1"/>
      <c r="O8" s="1"/>
      <c r="P8" s="1"/>
      <c r="Q8" s="1"/>
    </row>
    <row r="9" spans="1:24" x14ac:dyDescent="0.2">
      <c r="A9" s="143" t="s">
        <v>0</v>
      </c>
      <c r="B9" s="144">
        <v>9</v>
      </c>
      <c r="C9" s="145" t="s">
        <v>746</v>
      </c>
      <c r="D9" s="154"/>
      <c r="E9" s="220"/>
      <c r="F9" s="1"/>
      <c r="G9" s="1"/>
      <c r="H9" s="1"/>
      <c r="I9" s="1"/>
      <c r="J9" s="1"/>
      <c r="K9" s="1"/>
      <c r="L9" s="6"/>
      <c r="M9" s="6"/>
      <c r="N9" s="6"/>
      <c r="O9" s="6"/>
      <c r="P9" s="6"/>
      <c r="Q9" s="6"/>
    </row>
    <row r="10" spans="1:24" x14ac:dyDescent="0.2">
      <c r="A10" s="143" t="s">
        <v>461</v>
      </c>
      <c r="B10" s="144">
        <v>1</v>
      </c>
      <c r="C10" s="145" t="s">
        <v>747</v>
      </c>
      <c r="D10" s="154"/>
      <c r="E10" s="220"/>
      <c r="F10" s="1"/>
      <c r="G10" s="1"/>
      <c r="H10" s="1"/>
      <c r="I10" s="1"/>
      <c r="J10" s="1"/>
      <c r="K10" s="1"/>
      <c r="L10" s="6"/>
      <c r="M10" s="6"/>
      <c r="N10" s="6"/>
      <c r="O10" s="6"/>
      <c r="P10" s="6"/>
      <c r="Q10" s="6"/>
    </row>
    <row r="11" spans="1:24" x14ac:dyDescent="0.2">
      <c r="A11" s="143" t="s">
        <v>6</v>
      </c>
      <c r="B11" s="147">
        <v>27</v>
      </c>
      <c r="C11" s="145" t="s">
        <v>748</v>
      </c>
      <c r="D11" s="154"/>
      <c r="E11" s="220"/>
      <c r="F11" s="1"/>
      <c r="G11" s="1"/>
      <c r="H11" s="1"/>
      <c r="I11" s="1"/>
      <c r="J11" s="1"/>
      <c r="K11" s="1"/>
      <c r="L11" s="6"/>
      <c r="M11" s="6"/>
      <c r="N11" s="6"/>
      <c r="O11" s="6"/>
      <c r="P11" s="6"/>
      <c r="Q11" s="6"/>
    </row>
    <row r="12" spans="1:24" x14ac:dyDescent="0.2">
      <c r="A12" s="143" t="s">
        <v>447</v>
      </c>
      <c r="B12" s="144">
        <v>3</v>
      </c>
      <c r="C12" s="145" t="s">
        <v>781</v>
      </c>
      <c r="D12" s="154"/>
      <c r="E12" s="220"/>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7" customHeight="1" x14ac:dyDescent="0.2">
      <c r="A15" s="383" t="s">
        <v>782</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ht="12.7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4" ht="20.25" customHeight="1"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4" ht="42" customHeight="1" x14ac:dyDescent="0.2">
      <c r="A18" s="9">
        <v>1</v>
      </c>
      <c r="B18" s="377" t="s">
        <v>783</v>
      </c>
      <c r="C18" s="378"/>
      <c r="D18" s="18" t="s">
        <v>755</v>
      </c>
      <c r="E18" s="18">
        <v>12</v>
      </c>
      <c r="F18" s="17">
        <f>$F$27*E18/100</f>
        <v>37180.559999999998</v>
      </c>
      <c r="G18" s="17">
        <f>$G$27*E18/100</f>
        <v>37180.559999999998</v>
      </c>
      <c r="H18" s="120">
        <f>J18+L18+N18+P18</f>
        <v>2</v>
      </c>
      <c r="I18" s="120">
        <f>K18+M18+O18+Q18</f>
        <v>2</v>
      </c>
      <c r="J18" s="9">
        <v>1</v>
      </c>
      <c r="K18" s="38">
        <v>1</v>
      </c>
      <c r="L18" s="9">
        <v>1</v>
      </c>
      <c r="M18" s="5">
        <v>1</v>
      </c>
      <c r="N18" s="9">
        <v>0</v>
      </c>
      <c r="O18" s="5">
        <v>0</v>
      </c>
      <c r="P18" s="345">
        <v>0</v>
      </c>
      <c r="Q18" s="343">
        <v>0</v>
      </c>
      <c r="R18" s="119">
        <f>J18+L18+N18+P18</f>
        <v>2</v>
      </c>
      <c r="S18" s="119">
        <f>K18+M18+O18+Q18</f>
        <v>2</v>
      </c>
      <c r="T18" s="119">
        <f>S18-R18</f>
        <v>0</v>
      </c>
      <c r="U18" s="7"/>
      <c r="V18" s="5" t="e">
        <f>Q18/P18*100</f>
        <v>#DIV/0!</v>
      </c>
      <c r="W18" s="5">
        <f>G18/F18*100</f>
        <v>100</v>
      </c>
      <c r="X18" s="5" t="e">
        <f>V18/W18*100</f>
        <v>#DIV/0!</v>
      </c>
    </row>
    <row r="19" spans="1:24" ht="42" customHeight="1" x14ac:dyDescent="0.2">
      <c r="A19" s="9">
        <v>2</v>
      </c>
      <c r="B19" s="377" t="s">
        <v>784</v>
      </c>
      <c r="C19" s="378"/>
      <c r="D19" s="18" t="s">
        <v>140</v>
      </c>
      <c r="E19" s="18">
        <v>10</v>
      </c>
      <c r="F19" s="17">
        <f t="shared" ref="F19:F26" si="0">$F$27*E19/100</f>
        <v>30983.8</v>
      </c>
      <c r="G19" s="17">
        <f t="shared" ref="G19:G26" si="1">$G$27*E19/100</f>
        <v>30983.8</v>
      </c>
      <c r="H19" s="120">
        <f t="shared" ref="H19:I26" si="2">J19+L19+N19+P19</f>
        <v>1</v>
      </c>
      <c r="I19" s="120">
        <f t="shared" si="2"/>
        <v>1</v>
      </c>
      <c r="J19" s="9">
        <v>1</v>
      </c>
      <c r="K19" s="38">
        <v>1</v>
      </c>
      <c r="L19" s="9">
        <v>0</v>
      </c>
      <c r="M19" s="5">
        <v>0</v>
      </c>
      <c r="N19" s="9">
        <v>0</v>
      </c>
      <c r="O19" s="5">
        <v>0</v>
      </c>
      <c r="P19" s="345">
        <v>0</v>
      </c>
      <c r="Q19" s="343">
        <v>0</v>
      </c>
      <c r="R19" s="119">
        <f t="shared" ref="R19:S26" si="3">J19+L19+N19+P19</f>
        <v>1</v>
      </c>
      <c r="S19" s="119">
        <f t="shared" si="3"/>
        <v>1</v>
      </c>
      <c r="T19" s="119">
        <f t="shared" ref="T19:T26" si="4">S19-R19</f>
        <v>0</v>
      </c>
      <c r="U19" s="7"/>
      <c r="V19" s="277" t="e">
        <f t="shared" ref="V19:V27" si="5">Q19/P19*100</f>
        <v>#DIV/0!</v>
      </c>
      <c r="W19" s="5">
        <f t="shared" ref="W19:W27" si="6">G19/F19*100</f>
        <v>100</v>
      </c>
      <c r="X19" s="5" t="e">
        <f t="shared" ref="X19:X27" si="7">V19/W19*100</f>
        <v>#DIV/0!</v>
      </c>
    </row>
    <row r="20" spans="1:24" ht="42" customHeight="1" x14ac:dyDescent="0.2">
      <c r="A20" s="9">
        <v>3</v>
      </c>
      <c r="B20" s="492" t="s">
        <v>785</v>
      </c>
      <c r="C20" s="492"/>
      <c r="D20" s="18" t="s">
        <v>140</v>
      </c>
      <c r="E20" s="18">
        <v>10</v>
      </c>
      <c r="F20" s="17">
        <f t="shared" si="0"/>
        <v>30983.8</v>
      </c>
      <c r="G20" s="17">
        <f t="shared" si="1"/>
        <v>30983.8</v>
      </c>
      <c r="H20" s="120">
        <f t="shared" si="2"/>
        <v>1</v>
      </c>
      <c r="I20" s="120">
        <f t="shared" si="2"/>
        <v>1</v>
      </c>
      <c r="J20" s="9">
        <v>0</v>
      </c>
      <c r="K20" s="38">
        <v>0</v>
      </c>
      <c r="L20" s="9">
        <v>0</v>
      </c>
      <c r="M20" s="5">
        <v>0</v>
      </c>
      <c r="N20" s="9">
        <v>1</v>
      </c>
      <c r="O20" s="5">
        <v>1</v>
      </c>
      <c r="P20" s="345">
        <v>0</v>
      </c>
      <c r="Q20" s="343">
        <v>0</v>
      </c>
      <c r="R20" s="119">
        <f t="shared" si="3"/>
        <v>1</v>
      </c>
      <c r="S20" s="119">
        <f t="shared" si="3"/>
        <v>1</v>
      </c>
      <c r="T20" s="119">
        <f t="shared" si="4"/>
        <v>0</v>
      </c>
      <c r="U20" s="25"/>
      <c r="V20" s="277" t="e">
        <f t="shared" si="5"/>
        <v>#DIV/0!</v>
      </c>
      <c r="W20" s="5">
        <f t="shared" si="6"/>
        <v>100</v>
      </c>
      <c r="X20" s="5" t="e">
        <f t="shared" si="7"/>
        <v>#DIV/0!</v>
      </c>
    </row>
    <row r="21" spans="1:24" ht="42" customHeight="1" x14ac:dyDescent="0.2">
      <c r="A21" s="9">
        <v>4</v>
      </c>
      <c r="B21" s="490" t="s">
        <v>786</v>
      </c>
      <c r="C21" s="491"/>
      <c r="D21" s="18" t="s">
        <v>97</v>
      </c>
      <c r="E21" s="18">
        <v>12</v>
      </c>
      <c r="F21" s="17">
        <f t="shared" si="0"/>
        <v>37180.559999999998</v>
      </c>
      <c r="G21" s="17">
        <f t="shared" si="1"/>
        <v>37180.559999999998</v>
      </c>
      <c r="H21" s="120">
        <f t="shared" si="2"/>
        <v>3</v>
      </c>
      <c r="I21" s="120">
        <f t="shared" si="2"/>
        <v>3</v>
      </c>
      <c r="J21" s="9">
        <v>1</v>
      </c>
      <c r="K21" s="38">
        <v>1</v>
      </c>
      <c r="L21" s="9">
        <v>1</v>
      </c>
      <c r="M21" s="5">
        <v>1</v>
      </c>
      <c r="N21" s="9">
        <v>0</v>
      </c>
      <c r="O21" s="5">
        <v>0</v>
      </c>
      <c r="P21" s="345">
        <v>1</v>
      </c>
      <c r="Q21" s="343">
        <v>1</v>
      </c>
      <c r="R21" s="119">
        <f t="shared" si="3"/>
        <v>3</v>
      </c>
      <c r="S21" s="119">
        <f t="shared" si="3"/>
        <v>3</v>
      </c>
      <c r="T21" s="119">
        <f t="shared" si="4"/>
        <v>0</v>
      </c>
      <c r="U21" s="7"/>
      <c r="V21" s="277">
        <f t="shared" si="5"/>
        <v>100</v>
      </c>
      <c r="W21" s="5">
        <f t="shared" si="6"/>
        <v>100</v>
      </c>
      <c r="X21" s="5">
        <f t="shared" si="7"/>
        <v>100</v>
      </c>
    </row>
    <row r="22" spans="1:24" ht="42" customHeight="1" x14ac:dyDescent="0.2">
      <c r="A22" s="9">
        <v>5</v>
      </c>
      <c r="B22" s="488" t="s">
        <v>787</v>
      </c>
      <c r="C22" s="489"/>
      <c r="D22" s="18" t="s">
        <v>140</v>
      </c>
      <c r="E22" s="18">
        <v>12</v>
      </c>
      <c r="F22" s="17">
        <f t="shared" si="0"/>
        <v>37180.559999999998</v>
      </c>
      <c r="G22" s="17">
        <f t="shared" si="1"/>
        <v>37180.559999999998</v>
      </c>
      <c r="H22" s="120">
        <f t="shared" si="2"/>
        <v>1</v>
      </c>
      <c r="I22" s="120">
        <f t="shared" si="2"/>
        <v>1</v>
      </c>
      <c r="J22" s="9">
        <v>0</v>
      </c>
      <c r="K22" s="38">
        <v>0</v>
      </c>
      <c r="L22" s="9">
        <v>0</v>
      </c>
      <c r="M22" s="5">
        <v>0</v>
      </c>
      <c r="N22" s="9">
        <v>1</v>
      </c>
      <c r="O22" s="5">
        <v>1</v>
      </c>
      <c r="P22" s="345">
        <v>0</v>
      </c>
      <c r="Q22" s="343">
        <v>0</v>
      </c>
      <c r="R22" s="119">
        <f t="shared" si="3"/>
        <v>1</v>
      </c>
      <c r="S22" s="119">
        <f t="shared" si="3"/>
        <v>1</v>
      </c>
      <c r="T22" s="119">
        <f t="shared" si="4"/>
        <v>0</v>
      </c>
      <c r="U22" s="221"/>
      <c r="V22" s="277" t="e">
        <f t="shared" si="5"/>
        <v>#DIV/0!</v>
      </c>
      <c r="W22" s="5">
        <f t="shared" si="6"/>
        <v>100</v>
      </c>
      <c r="X22" s="5" t="e">
        <f t="shared" si="7"/>
        <v>#DIV/0!</v>
      </c>
    </row>
    <row r="23" spans="1:24" ht="42" customHeight="1" x14ac:dyDescent="0.2">
      <c r="A23" s="9">
        <v>6</v>
      </c>
      <c r="B23" s="488" t="s">
        <v>788</v>
      </c>
      <c r="C23" s="489"/>
      <c r="D23" s="18" t="s">
        <v>140</v>
      </c>
      <c r="E23" s="18">
        <v>12</v>
      </c>
      <c r="F23" s="17">
        <f t="shared" si="0"/>
        <v>37180.559999999998</v>
      </c>
      <c r="G23" s="17">
        <f t="shared" si="1"/>
        <v>37180.559999999998</v>
      </c>
      <c r="H23" s="120">
        <f t="shared" si="2"/>
        <v>1</v>
      </c>
      <c r="I23" s="120">
        <f t="shared" si="2"/>
        <v>1</v>
      </c>
      <c r="J23" s="9">
        <v>0</v>
      </c>
      <c r="K23" s="38">
        <v>0</v>
      </c>
      <c r="L23" s="9">
        <v>0</v>
      </c>
      <c r="M23" s="5">
        <v>0</v>
      </c>
      <c r="N23" s="9">
        <v>0</v>
      </c>
      <c r="O23" s="5">
        <v>0</v>
      </c>
      <c r="P23" s="345">
        <v>1</v>
      </c>
      <c r="Q23" s="343">
        <v>1</v>
      </c>
      <c r="R23" s="119">
        <f t="shared" si="3"/>
        <v>1</v>
      </c>
      <c r="S23" s="119">
        <f t="shared" si="3"/>
        <v>1</v>
      </c>
      <c r="T23" s="119">
        <f t="shared" si="4"/>
        <v>0</v>
      </c>
      <c r="U23" s="7"/>
      <c r="V23" s="277">
        <f t="shared" si="5"/>
        <v>100</v>
      </c>
      <c r="W23" s="5">
        <f t="shared" si="6"/>
        <v>100</v>
      </c>
      <c r="X23" s="5">
        <f t="shared" si="7"/>
        <v>100</v>
      </c>
    </row>
    <row r="24" spans="1:24" ht="42" customHeight="1" x14ac:dyDescent="0.2">
      <c r="A24" s="9">
        <v>7</v>
      </c>
      <c r="B24" s="390" t="s">
        <v>789</v>
      </c>
      <c r="C24" s="390"/>
      <c r="D24" s="18" t="s">
        <v>140</v>
      </c>
      <c r="E24" s="18">
        <v>12</v>
      </c>
      <c r="F24" s="17">
        <f t="shared" si="0"/>
        <v>37180.559999999998</v>
      </c>
      <c r="G24" s="17">
        <f t="shared" si="1"/>
        <v>37180.559999999998</v>
      </c>
      <c r="H24" s="120">
        <f t="shared" si="2"/>
        <v>1</v>
      </c>
      <c r="I24" s="120">
        <f t="shared" si="2"/>
        <v>1</v>
      </c>
      <c r="J24" s="9">
        <v>0</v>
      </c>
      <c r="K24" s="38">
        <v>0</v>
      </c>
      <c r="L24" s="9">
        <v>0</v>
      </c>
      <c r="M24" s="5">
        <v>0</v>
      </c>
      <c r="N24" s="9">
        <v>0</v>
      </c>
      <c r="O24" s="5">
        <v>0</v>
      </c>
      <c r="P24" s="345">
        <v>1</v>
      </c>
      <c r="Q24" s="343">
        <v>1</v>
      </c>
      <c r="R24" s="119">
        <f t="shared" si="3"/>
        <v>1</v>
      </c>
      <c r="S24" s="119">
        <f t="shared" si="3"/>
        <v>1</v>
      </c>
      <c r="T24" s="119">
        <f t="shared" si="4"/>
        <v>0</v>
      </c>
      <c r="U24" s="7"/>
      <c r="V24" s="277">
        <f t="shared" si="5"/>
        <v>100</v>
      </c>
      <c r="W24" s="5">
        <f t="shared" si="6"/>
        <v>100</v>
      </c>
      <c r="X24" s="5">
        <f t="shared" si="7"/>
        <v>100</v>
      </c>
    </row>
    <row r="25" spans="1:24" ht="42" customHeight="1" x14ac:dyDescent="0.2">
      <c r="A25" s="9">
        <v>8</v>
      </c>
      <c r="B25" s="493" t="s">
        <v>790</v>
      </c>
      <c r="C25" s="493"/>
      <c r="D25" s="18" t="s">
        <v>362</v>
      </c>
      <c r="E25" s="18">
        <v>10</v>
      </c>
      <c r="F25" s="17">
        <f t="shared" si="0"/>
        <v>30983.8</v>
      </c>
      <c r="G25" s="17">
        <f t="shared" si="1"/>
        <v>30983.8</v>
      </c>
      <c r="H25" s="120">
        <f t="shared" si="2"/>
        <v>19</v>
      </c>
      <c r="I25" s="120">
        <f t="shared" si="2"/>
        <v>19</v>
      </c>
      <c r="J25" s="9">
        <v>4</v>
      </c>
      <c r="K25" s="38">
        <v>6</v>
      </c>
      <c r="L25" s="9">
        <v>6</v>
      </c>
      <c r="M25" s="5">
        <v>6</v>
      </c>
      <c r="N25" s="9">
        <v>6</v>
      </c>
      <c r="O25" s="5">
        <v>4</v>
      </c>
      <c r="P25" s="345">
        <v>3</v>
      </c>
      <c r="Q25" s="343">
        <v>3</v>
      </c>
      <c r="R25" s="119">
        <f t="shared" si="3"/>
        <v>19</v>
      </c>
      <c r="S25" s="119">
        <f t="shared" si="3"/>
        <v>19</v>
      </c>
      <c r="T25" s="119">
        <f t="shared" si="4"/>
        <v>0</v>
      </c>
      <c r="U25" s="38"/>
      <c r="V25" s="277">
        <f t="shared" si="5"/>
        <v>100</v>
      </c>
      <c r="W25" s="5">
        <f t="shared" si="6"/>
        <v>100</v>
      </c>
      <c r="X25" s="5">
        <f t="shared" si="7"/>
        <v>100</v>
      </c>
    </row>
    <row r="26" spans="1:24" ht="42" customHeight="1" x14ac:dyDescent="0.2">
      <c r="A26" s="9">
        <v>9</v>
      </c>
      <c r="B26" s="493" t="s">
        <v>791</v>
      </c>
      <c r="C26" s="493"/>
      <c r="D26" s="18" t="s">
        <v>728</v>
      </c>
      <c r="E26" s="18">
        <v>10</v>
      </c>
      <c r="F26" s="17">
        <f t="shared" si="0"/>
        <v>30983.8</v>
      </c>
      <c r="G26" s="17">
        <f t="shared" si="1"/>
        <v>30983.8</v>
      </c>
      <c r="H26" s="120">
        <f t="shared" si="2"/>
        <v>54</v>
      </c>
      <c r="I26" s="120">
        <f t="shared" si="2"/>
        <v>82</v>
      </c>
      <c r="J26" s="9">
        <v>15</v>
      </c>
      <c r="K26" s="38">
        <v>17</v>
      </c>
      <c r="L26" s="9">
        <v>15</v>
      </c>
      <c r="M26" s="5">
        <v>28</v>
      </c>
      <c r="N26" s="9">
        <v>12</v>
      </c>
      <c r="O26" s="5">
        <v>19</v>
      </c>
      <c r="P26" s="345">
        <v>12</v>
      </c>
      <c r="Q26" s="343">
        <v>18</v>
      </c>
      <c r="R26" s="120">
        <f t="shared" si="3"/>
        <v>54</v>
      </c>
      <c r="S26" s="120">
        <f t="shared" si="3"/>
        <v>82</v>
      </c>
      <c r="T26" s="120">
        <f t="shared" si="4"/>
        <v>28</v>
      </c>
      <c r="U26" s="61"/>
      <c r="V26" s="277">
        <f t="shared" si="5"/>
        <v>150</v>
      </c>
      <c r="W26" s="5">
        <f t="shared" si="6"/>
        <v>100</v>
      </c>
      <c r="X26" s="5">
        <f t="shared" si="7"/>
        <v>150</v>
      </c>
    </row>
    <row r="27" spans="1:24" s="1" customFormat="1" ht="36.75" customHeight="1" x14ac:dyDescent="0.2">
      <c r="A27" s="370" t="s">
        <v>24</v>
      </c>
      <c r="B27" s="371"/>
      <c r="C27" s="372"/>
      <c r="D27" s="18"/>
      <c r="E27" s="18">
        <f>SUM(E18:E26)</f>
        <v>100</v>
      </c>
      <c r="F27" s="19">
        <f>SEGUIMIENTO!D66</f>
        <v>309838</v>
      </c>
      <c r="G27" s="19">
        <f>SEGUIMIENTO!E66</f>
        <v>309838</v>
      </c>
      <c r="H27" s="18">
        <f t="shared" ref="H27:Q27" si="8">SUM(H18:H26)</f>
        <v>83</v>
      </c>
      <c r="I27" s="18">
        <f t="shared" si="8"/>
        <v>111</v>
      </c>
      <c r="J27" s="18">
        <f t="shared" si="8"/>
        <v>22</v>
      </c>
      <c r="K27" s="18">
        <f t="shared" si="8"/>
        <v>26</v>
      </c>
      <c r="L27" s="18">
        <f t="shared" si="8"/>
        <v>23</v>
      </c>
      <c r="M27" s="18">
        <f t="shared" si="8"/>
        <v>36</v>
      </c>
      <c r="N27" s="18">
        <f t="shared" si="8"/>
        <v>20</v>
      </c>
      <c r="O27" s="18">
        <f t="shared" si="8"/>
        <v>25</v>
      </c>
      <c r="P27" s="18">
        <f t="shared" si="8"/>
        <v>18</v>
      </c>
      <c r="Q27" s="18">
        <f t="shared" si="8"/>
        <v>24</v>
      </c>
      <c r="R27" s="120">
        <f>J27+L27+N27+P27</f>
        <v>83</v>
      </c>
      <c r="S27" s="120">
        <f>K27+M27+O27+Q27</f>
        <v>111</v>
      </c>
      <c r="T27" s="120">
        <f>S27-R27</f>
        <v>28</v>
      </c>
      <c r="U27" s="120"/>
      <c r="V27" s="277">
        <f t="shared" si="5"/>
        <v>133.33333333333331</v>
      </c>
      <c r="W27" s="5">
        <f t="shared" si="6"/>
        <v>100</v>
      </c>
      <c r="X27" s="5">
        <f t="shared" si="7"/>
        <v>133.33333333333331</v>
      </c>
    </row>
    <row r="28" spans="1:24" s="6" customFormat="1" ht="14.25" customHeight="1" x14ac:dyDescent="0.2">
      <c r="F28" s="10"/>
      <c r="V28" s="36"/>
      <c r="W28" s="36"/>
      <c r="X28" s="36"/>
    </row>
    <row r="29" spans="1:24" s="6" customFormat="1" ht="14.25" customHeight="1" x14ac:dyDescent="0.2">
      <c r="B29" s="11" t="s">
        <v>25</v>
      </c>
      <c r="F29" s="10"/>
      <c r="H29" s="6" t="s">
        <v>26</v>
      </c>
      <c r="V29" s="36"/>
      <c r="W29" s="36"/>
      <c r="X29" s="36"/>
    </row>
    <row r="30" spans="1:24" x14ac:dyDescent="0.2">
      <c r="J30" s="94"/>
      <c r="K30" s="94"/>
      <c r="L30" s="94"/>
      <c r="M30" s="94"/>
      <c r="N30" s="94"/>
      <c r="O30" s="94"/>
      <c r="P30" s="94"/>
    </row>
    <row r="31" spans="1:24" x14ac:dyDescent="0.2">
      <c r="J31" s="94"/>
      <c r="K31" s="94"/>
      <c r="L31" s="94"/>
      <c r="M31" s="94"/>
      <c r="N31" s="94"/>
      <c r="O31" s="94"/>
      <c r="P31" s="94"/>
    </row>
    <row r="32" spans="1:24" x14ac:dyDescent="0.2">
      <c r="J32" s="94"/>
      <c r="K32" s="94"/>
      <c r="L32" s="94"/>
      <c r="M32" s="94"/>
      <c r="N32" s="94"/>
      <c r="O32" s="94"/>
      <c r="P32" s="94"/>
    </row>
    <row r="33" spans="3:24" x14ac:dyDescent="0.2">
      <c r="C33" s="6"/>
      <c r="D33" s="6"/>
      <c r="E33" s="6"/>
      <c r="F33" s="6"/>
      <c r="G33" s="6"/>
      <c r="H33" s="6"/>
      <c r="I33" s="6"/>
      <c r="J33" s="6"/>
      <c r="K33" s="6"/>
      <c r="L33" s="6"/>
      <c r="M33" s="6"/>
      <c r="N33" s="6"/>
      <c r="O33" s="6"/>
      <c r="P33" s="6"/>
      <c r="Q33" s="6"/>
      <c r="R33" s="6"/>
      <c r="S33" s="6"/>
      <c r="T33" s="50"/>
      <c r="U33" s="50"/>
      <c r="V33" s="395"/>
      <c r="W33" s="395"/>
      <c r="X33" s="6"/>
    </row>
    <row r="34" spans="3:24" x14ac:dyDescent="0.2">
      <c r="C34" s="388" t="s">
        <v>792</v>
      </c>
      <c r="D34" s="388"/>
      <c r="E34" s="388"/>
      <c r="F34" s="6"/>
      <c r="G34" s="6"/>
      <c r="H34" s="6"/>
      <c r="I34" s="6"/>
      <c r="J34" s="387" t="s">
        <v>283</v>
      </c>
      <c r="K34" s="387"/>
      <c r="L34" s="387"/>
      <c r="M34" s="387"/>
      <c r="N34" s="387"/>
      <c r="O34" s="387"/>
      <c r="P34" s="387"/>
      <c r="Q34" s="387"/>
      <c r="R34" s="387"/>
      <c r="S34" s="387"/>
      <c r="T34" s="387"/>
      <c r="U34" s="387"/>
      <c r="V34" s="387"/>
      <c r="W34" s="387"/>
      <c r="X34" s="387"/>
    </row>
    <row r="35" spans="3:24" x14ac:dyDescent="0.2">
      <c r="C35" s="387" t="s">
        <v>53</v>
      </c>
      <c r="D35" s="387"/>
      <c r="E35" s="387"/>
      <c r="F35" s="6"/>
      <c r="G35" s="6"/>
      <c r="H35" s="6"/>
      <c r="I35" s="6"/>
      <c r="J35" s="387" t="s">
        <v>113</v>
      </c>
      <c r="K35" s="387"/>
      <c r="L35" s="387"/>
      <c r="M35" s="387"/>
      <c r="N35" s="387"/>
      <c r="O35" s="387"/>
      <c r="P35" s="387"/>
      <c r="Q35" s="387"/>
      <c r="R35" s="387"/>
      <c r="S35" s="387"/>
      <c r="T35" s="387"/>
      <c r="U35" s="387"/>
      <c r="V35" s="387"/>
      <c r="W35" s="387"/>
      <c r="X35" s="387"/>
    </row>
    <row r="36" spans="3:24" x14ac:dyDescent="0.2">
      <c r="J36" s="94"/>
      <c r="K36" s="94"/>
      <c r="L36" s="94"/>
      <c r="M36" s="94"/>
      <c r="N36" s="94"/>
      <c r="O36" s="94"/>
      <c r="P36" s="94"/>
    </row>
    <row r="37" spans="3:24" x14ac:dyDescent="0.2">
      <c r="J37" s="94"/>
      <c r="K37" s="94"/>
      <c r="L37" s="94"/>
      <c r="M37" s="94"/>
      <c r="N37" s="94"/>
      <c r="O37" s="94"/>
      <c r="P37" s="94"/>
    </row>
    <row r="38" spans="3:24" x14ac:dyDescent="0.2">
      <c r="J38" s="94"/>
      <c r="K38" s="94"/>
      <c r="L38" s="94"/>
      <c r="M38" s="94"/>
      <c r="N38" s="94"/>
      <c r="O38" s="94"/>
      <c r="P38" s="94"/>
    </row>
    <row r="39" spans="3:24" x14ac:dyDescent="0.2">
      <c r="J39" s="94"/>
      <c r="K39" s="94"/>
      <c r="L39" s="94"/>
      <c r="M39" s="94"/>
      <c r="N39" s="94"/>
      <c r="O39" s="94"/>
      <c r="P39" s="94"/>
    </row>
    <row r="40" spans="3:24" x14ac:dyDescent="0.2">
      <c r="J40" s="94"/>
      <c r="K40" s="94"/>
      <c r="L40" s="94"/>
      <c r="M40" s="94"/>
      <c r="N40" s="94"/>
      <c r="O40" s="94"/>
      <c r="P40" s="94"/>
    </row>
    <row r="41" spans="3:24" x14ac:dyDescent="0.2">
      <c r="J41" s="94"/>
      <c r="K41" s="94"/>
      <c r="L41" s="94"/>
      <c r="M41" s="94"/>
      <c r="N41" s="94"/>
      <c r="O41" s="94"/>
      <c r="P41" s="94"/>
    </row>
    <row r="42" spans="3:24" x14ac:dyDescent="0.2">
      <c r="J42" s="94"/>
      <c r="K42" s="94"/>
      <c r="L42" s="94"/>
      <c r="M42" s="94"/>
      <c r="N42" s="94"/>
      <c r="O42" s="94"/>
      <c r="P42" s="94"/>
    </row>
    <row r="43" spans="3:24" x14ac:dyDescent="0.2">
      <c r="J43" s="94"/>
      <c r="K43" s="94"/>
      <c r="L43" s="94"/>
      <c r="M43" s="94"/>
      <c r="N43" s="94"/>
      <c r="O43" s="94"/>
      <c r="P43" s="94"/>
    </row>
    <row r="44" spans="3:24" x14ac:dyDescent="0.2">
      <c r="J44" s="94"/>
      <c r="K44" s="94"/>
      <c r="L44" s="94"/>
      <c r="M44" s="94"/>
      <c r="N44" s="94"/>
      <c r="O44" s="94"/>
      <c r="P44" s="94"/>
    </row>
    <row r="45" spans="3:24" x14ac:dyDescent="0.2">
      <c r="J45" s="94"/>
      <c r="K45" s="94"/>
      <c r="L45" s="94"/>
      <c r="M45" s="94"/>
      <c r="N45" s="94"/>
      <c r="O45" s="94"/>
      <c r="P45" s="94"/>
    </row>
    <row r="46" spans="3:24" x14ac:dyDescent="0.2">
      <c r="J46" s="94"/>
      <c r="K46" s="94"/>
      <c r="L46" s="94"/>
      <c r="M46" s="94"/>
      <c r="N46" s="94"/>
      <c r="O46" s="94"/>
      <c r="P46" s="94"/>
    </row>
    <row r="47" spans="3:24" x14ac:dyDescent="0.2">
      <c r="J47" s="94"/>
      <c r="K47" s="94"/>
      <c r="L47" s="94"/>
      <c r="M47" s="94"/>
      <c r="N47" s="94"/>
      <c r="O47" s="94"/>
      <c r="P47" s="94"/>
    </row>
    <row r="48" spans="3:24" x14ac:dyDescent="0.2">
      <c r="J48" s="94"/>
      <c r="K48" s="94"/>
      <c r="L48" s="94"/>
      <c r="M48" s="94"/>
      <c r="N48" s="94"/>
      <c r="O48" s="94"/>
      <c r="P48" s="94"/>
    </row>
    <row r="49" spans="10:16" x14ac:dyDescent="0.2">
      <c r="J49" s="94"/>
      <c r="K49" s="94"/>
      <c r="L49" s="94"/>
      <c r="M49" s="94"/>
      <c r="N49" s="94"/>
      <c r="O49" s="94"/>
      <c r="P49" s="94"/>
    </row>
    <row r="50" spans="10:16" x14ac:dyDescent="0.2">
      <c r="J50" s="94"/>
      <c r="K50" s="94"/>
      <c r="L50" s="94"/>
      <c r="M50" s="94"/>
      <c r="N50" s="94"/>
      <c r="O50" s="94"/>
      <c r="P50" s="94"/>
    </row>
    <row r="51" spans="10:16" x14ac:dyDescent="0.2">
      <c r="J51" s="94"/>
      <c r="K51" s="94"/>
      <c r="L51" s="94"/>
      <c r="M51" s="94"/>
      <c r="N51" s="94"/>
      <c r="O51" s="94"/>
      <c r="P51" s="94"/>
    </row>
    <row r="52" spans="10:16" x14ac:dyDescent="0.2">
      <c r="J52" s="94"/>
      <c r="K52" s="94"/>
      <c r="L52" s="94"/>
      <c r="M52" s="94"/>
      <c r="N52" s="94"/>
      <c r="O52" s="94"/>
      <c r="P52" s="94"/>
    </row>
    <row r="53" spans="10:16" x14ac:dyDescent="0.2">
      <c r="J53" s="94"/>
      <c r="K53" s="94"/>
      <c r="L53" s="94"/>
      <c r="M53" s="94"/>
      <c r="N53" s="94"/>
      <c r="O53" s="94"/>
      <c r="P53" s="94"/>
    </row>
    <row r="54" spans="10:16" x14ac:dyDescent="0.2">
      <c r="J54" s="94"/>
      <c r="K54" s="94"/>
      <c r="L54" s="94"/>
      <c r="M54" s="94"/>
      <c r="N54" s="94"/>
      <c r="O54" s="94"/>
      <c r="P54" s="94"/>
    </row>
    <row r="55" spans="10:16" x14ac:dyDescent="0.2">
      <c r="J55" s="94"/>
      <c r="K55" s="94"/>
      <c r="L55" s="94"/>
      <c r="M55" s="94"/>
      <c r="N55" s="94"/>
      <c r="O55" s="94"/>
      <c r="P55" s="94"/>
    </row>
    <row r="56" spans="10:16" x14ac:dyDescent="0.2">
      <c r="J56" s="94"/>
      <c r="K56" s="94"/>
      <c r="L56" s="94"/>
      <c r="M56" s="94"/>
      <c r="N56" s="94"/>
      <c r="O56" s="94"/>
      <c r="P56" s="94"/>
    </row>
    <row r="57" spans="10:16" x14ac:dyDescent="0.2">
      <c r="J57" s="94"/>
      <c r="K57" s="94"/>
      <c r="L57" s="94"/>
      <c r="M57" s="94"/>
      <c r="N57" s="94"/>
      <c r="O57" s="94"/>
      <c r="P57" s="94"/>
    </row>
    <row r="58" spans="10:16" x14ac:dyDescent="0.2">
      <c r="J58" s="94"/>
      <c r="K58" s="94"/>
      <c r="L58" s="94"/>
      <c r="M58" s="94"/>
      <c r="N58" s="94"/>
      <c r="O58" s="94"/>
      <c r="P58" s="94"/>
    </row>
    <row r="59" spans="10:16" x14ac:dyDescent="0.2">
      <c r="J59" s="94"/>
      <c r="K59" s="94"/>
      <c r="L59" s="94"/>
      <c r="M59" s="94"/>
      <c r="N59" s="94"/>
      <c r="O59" s="94"/>
      <c r="P59" s="94"/>
    </row>
    <row r="60" spans="10:16" x14ac:dyDescent="0.2">
      <c r="J60" s="94"/>
      <c r="K60" s="94"/>
      <c r="L60" s="94"/>
      <c r="M60" s="94"/>
      <c r="N60" s="94"/>
      <c r="O60" s="94"/>
      <c r="P60" s="94"/>
    </row>
    <row r="61" spans="10:16" x14ac:dyDescent="0.2">
      <c r="J61" s="94"/>
      <c r="K61" s="94"/>
      <c r="L61" s="94"/>
      <c r="M61" s="94"/>
      <c r="N61" s="94"/>
      <c r="O61" s="94"/>
      <c r="P61" s="94"/>
    </row>
    <row r="62" spans="10:16" x14ac:dyDescent="0.2">
      <c r="J62" s="94"/>
      <c r="K62" s="94"/>
      <c r="L62" s="94"/>
      <c r="M62" s="94"/>
      <c r="N62" s="94"/>
      <c r="O62" s="94"/>
      <c r="P62" s="94"/>
    </row>
    <row r="63" spans="10:16" x14ac:dyDescent="0.2">
      <c r="J63" s="94"/>
      <c r="K63" s="94"/>
      <c r="L63" s="94"/>
      <c r="M63" s="94"/>
      <c r="N63" s="94"/>
      <c r="O63" s="94"/>
      <c r="P63" s="94"/>
    </row>
    <row r="64" spans="10:16" x14ac:dyDescent="0.2">
      <c r="J64" s="94"/>
      <c r="K64" s="94"/>
      <c r="L64" s="94"/>
      <c r="M64" s="94"/>
      <c r="N64" s="94"/>
      <c r="O64" s="94"/>
      <c r="P64" s="94"/>
    </row>
    <row r="65" spans="10:16" x14ac:dyDescent="0.2">
      <c r="J65" s="94"/>
      <c r="K65" s="94"/>
      <c r="L65" s="94"/>
      <c r="M65" s="94"/>
      <c r="N65" s="94"/>
      <c r="O65" s="94"/>
      <c r="P65" s="94"/>
    </row>
    <row r="66" spans="10:16" x14ac:dyDescent="0.2">
      <c r="J66" s="94"/>
      <c r="K66" s="94"/>
      <c r="L66" s="94"/>
      <c r="M66" s="94"/>
      <c r="N66" s="94"/>
      <c r="O66" s="94"/>
      <c r="P66" s="94"/>
    </row>
  </sheetData>
  <mergeCells count="36">
    <mergeCell ref="C35:E35"/>
    <mergeCell ref="J35:X35"/>
    <mergeCell ref="B25:C25"/>
    <mergeCell ref="B26:C26"/>
    <mergeCell ref="A27:C27"/>
    <mergeCell ref="V33:W33"/>
    <mergeCell ref="C34:E34"/>
    <mergeCell ref="J34:X34"/>
    <mergeCell ref="B24:C24"/>
    <mergeCell ref="P16:Q16"/>
    <mergeCell ref="R16:T16"/>
    <mergeCell ref="U16:U17"/>
    <mergeCell ref="V16:X16"/>
    <mergeCell ref="B17:C17"/>
    <mergeCell ref="B18:C18"/>
    <mergeCell ref="B19:C19"/>
    <mergeCell ref="B20:C20"/>
    <mergeCell ref="B21:C21"/>
    <mergeCell ref="B22:C22"/>
    <mergeCell ref="B23:C23"/>
    <mergeCell ref="A14:X14"/>
    <mergeCell ref="A15:X15"/>
    <mergeCell ref="A16:C16"/>
    <mergeCell ref="D16:D17"/>
    <mergeCell ref="E16:E17"/>
    <mergeCell ref="F16:G16"/>
    <mergeCell ref="H16:I16"/>
    <mergeCell ref="J16:K16"/>
    <mergeCell ref="L16:M16"/>
    <mergeCell ref="N16:O16"/>
    <mergeCell ref="A6:X6"/>
    <mergeCell ref="A1:X1"/>
    <mergeCell ref="A2:X2"/>
    <mergeCell ref="A3:X3"/>
    <mergeCell ref="A4:X4"/>
    <mergeCell ref="A5:X5"/>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topLeftCell="A11" workbookViewId="0">
      <selection activeCell="V19" sqref="V19"/>
    </sheetView>
  </sheetViews>
  <sheetFormatPr baseColWidth="10" defaultRowHeight="12.75" x14ac:dyDescent="0.2"/>
  <cols>
    <col min="1" max="1" width="11.85546875" style="36" customWidth="1"/>
    <col min="2" max="2" width="6.140625" style="36" customWidth="1"/>
    <col min="3" max="3" width="34.5703125" style="36" customWidth="1"/>
    <col min="4" max="4" width="11.140625" style="36" customWidth="1"/>
    <col min="5" max="5" width="9.5703125" style="36" customWidth="1"/>
    <col min="6" max="6" width="11.7109375" style="36" customWidth="1"/>
    <col min="7" max="7" width="10.140625" style="36" customWidth="1"/>
    <col min="8" max="8" width="10.28515625" style="36" hidden="1" customWidth="1"/>
    <col min="9" max="11" width="9.28515625" style="36" hidden="1" customWidth="1"/>
    <col min="12" max="12" width="10.42578125" style="36" hidden="1" customWidth="1"/>
    <col min="13" max="15" width="9.28515625" style="36" hidden="1" customWidth="1"/>
    <col min="16" max="20" width="9.28515625" style="36" customWidth="1"/>
    <col min="21" max="21" width="21.85546875" style="36" customWidth="1"/>
    <col min="22" max="24" width="8.71093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231</v>
      </c>
      <c r="C8" s="145" t="s">
        <v>793</v>
      </c>
      <c r="D8" s="154"/>
      <c r="E8" s="1"/>
      <c r="F8" s="1"/>
      <c r="G8" s="1"/>
      <c r="H8" s="1"/>
      <c r="I8" s="1"/>
      <c r="J8" s="1"/>
      <c r="K8" s="1"/>
      <c r="L8" s="1"/>
      <c r="M8" s="1"/>
      <c r="N8" s="1"/>
      <c r="O8" s="1"/>
      <c r="P8" s="1"/>
      <c r="Q8" s="1"/>
    </row>
    <row r="9" spans="1:24" x14ac:dyDescent="0.2">
      <c r="A9" s="143" t="s">
        <v>0</v>
      </c>
      <c r="B9" s="144">
        <v>9</v>
      </c>
      <c r="C9" s="145" t="s">
        <v>746</v>
      </c>
      <c r="D9" s="154"/>
      <c r="E9" s="1"/>
      <c r="F9" s="1"/>
      <c r="G9" s="1"/>
      <c r="H9" s="1"/>
      <c r="I9" s="1"/>
      <c r="J9" s="1"/>
      <c r="K9" s="1"/>
      <c r="L9" s="6"/>
      <c r="M9" s="6"/>
      <c r="N9" s="6"/>
      <c r="O9" s="6"/>
      <c r="P9" s="6"/>
      <c r="Q9" s="6"/>
    </row>
    <row r="10" spans="1:24" x14ac:dyDescent="0.2">
      <c r="A10" s="143" t="s">
        <v>461</v>
      </c>
      <c r="B10" s="144">
        <v>3</v>
      </c>
      <c r="C10" s="145" t="s">
        <v>794</v>
      </c>
      <c r="D10" s="154"/>
      <c r="E10" s="1"/>
      <c r="F10" s="1"/>
      <c r="G10" s="1"/>
      <c r="H10" s="1"/>
      <c r="I10" s="1"/>
      <c r="J10" s="1"/>
      <c r="K10" s="1"/>
      <c r="L10" s="6"/>
      <c r="M10" s="6"/>
      <c r="N10" s="6"/>
      <c r="O10" s="6"/>
      <c r="P10" s="6"/>
      <c r="Q10" s="6"/>
    </row>
    <row r="11" spans="1:24" x14ac:dyDescent="0.2">
      <c r="A11" s="143" t="s">
        <v>6</v>
      </c>
      <c r="B11" s="147">
        <v>27</v>
      </c>
      <c r="C11" s="145" t="s">
        <v>748</v>
      </c>
      <c r="D11" s="154"/>
      <c r="E11" s="1"/>
      <c r="F11" s="1"/>
      <c r="G11" s="1"/>
      <c r="H11" s="1"/>
      <c r="I11" s="1"/>
      <c r="J11" s="1"/>
      <c r="K11" s="1"/>
      <c r="L11" s="6"/>
      <c r="M11" s="6"/>
      <c r="N11" s="6"/>
      <c r="O11" s="6"/>
      <c r="P11" s="6"/>
      <c r="Q11" s="6"/>
    </row>
    <row r="12" spans="1:24" x14ac:dyDescent="0.2">
      <c r="A12" s="143" t="s">
        <v>447</v>
      </c>
      <c r="B12" s="144">
        <v>2</v>
      </c>
      <c r="C12" s="145" t="s">
        <v>795</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58.5" customHeight="1" x14ac:dyDescent="0.2">
      <c r="A15" s="383" t="s">
        <v>796</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65.25" customHeight="1" x14ac:dyDescent="0.2">
      <c r="A19" s="9">
        <v>1</v>
      </c>
      <c r="B19" s="377" t="s">
        <v>797</v>
      </c>
      <c r="C19" s="378"/>
      <c r="D19" s="18" t="s">
        <v>798</v>
      </c>
      <c r="E19" s="18">
        <v>10</v>
      </c>
      <c r="F19" s="17">
        <f>$F$29*E19/100</f>
        <v>282274.40000000002</v>
      </c>
      <c r="G19" s="17">
        <f>$G$29*E19/100</f>
        <v>282274.40000000002</v>
      </c>
      <c r="H19" s="120">
        <f>J19+L19+N19+P19</f>
        <v>480</v>
      </c>
      <c r="I19" s="120">
        <f>K19+M19+O19+Q19</f>
        <v>357</v>
      </c>
      <c r="J19" s="9">
        <v>150</v>
      </c>
      <c r="K19" s="38">
        <v>93</v>
      </c>
      <c r="L19" s="9">
        <v>100</v>
      </c>
      <c r="M19" s="5">
        <v>68</v>
      </c>
      <c r="N19" s="9">
        <v>80</v>
      </c>
      <c r="O19" s="5">
        <v>45</v>
      </c>
      <c r="P19" s="345">
        <v>150</v>
      </c>
      <c r="Q19" s="343">
        <v>151</v>
      </c>
      <c r="R19" s="119">
        <f>J19+L19+N19+P19</f>
        <v>480</v>
      </c>
      <c r="S19" s="119">
        <f>K19+M19+O19+Q19</f>
        <v>357</v>
      </c>
      <c r="T19" s="119">
        <f>S19-R19</f>
        <v>-123</v>
      </c>
      <c r="U19" s="262"/>
      <c r="V19" s="5">
        <f>Q19/P19*100</f>
        <v>100.66666666666666</v>
      </c>
      <c r="W19" s="5">
        <f>G19/F19*100</f>
        <v>100</v>
      </c>
      <c r="X19" s="5">
        <f>V19/W19*100</f>
        <v>100.66666666666666</v>
      </c>
    </row>
    <row r="20" spans="1:24" ht="34.5" customHeight="1" x14ac:dyDescent="0.2">
      <c r="A20" s="9">
        <v>2</v>
      </c>
      <c r="B20" s="424" t="s">
        <v>799</v>
      </c>
      <c r="C20" s="425"/>
      <c r="D20" s="18" t="s">
        <v>400</v>
      </c>
      <c r="E20" s="18">
        <v>10</v>
      </c>
      <c r="F20" s="17">
        <f t="shared" ref="F20:F28" si="0">$F$29*E20/100</f>
        <v>282274.40000000002</v>
      </c>
      <c r="G20" s="17">
        <f t="shared" ref="G20:G28" si="1">$G$29*E20/100</f>
        <v>282274.40000000002</v>
      </c>
      <c r="H20" s="120">
        <f t="shared" ref="H20:I28" si="2">J20+L20+N20+P20</f>
        <v>650</v>
      </c>
      <c r="I20" s="120">
        <f t="shared" si="2"/>
        <v>3781</v>
      </c>
      <c r="J20" s="9">
        <v>200</v>
      </c>
      <c r="K20" s="38">
        <v>815</v>
      </c>
      <c r="L20" s="9">
        <v>100</v>
      </c>
      <c r="M20" s="5">
        <v>999</v>
      </c>
      <c r="N20" s="9">
        <v>200</v>
      </c>
      <c r="O20" s="5">
        <v>1122</v>
      </c>
      <c r="P20" s="345">
        <v>150</v>
      </c>
      <c r="Q20" s="343">
        <v>845</v>
      </c>
      <c r="R20" s="119">
        <f t="shared" ref="R20:S28" si="3">J20+L20+N20+P20</f>
        <v>650</v>
      </c>
      <c r="S20" s="119">
        <f t="shared" si="3"/>
        <v>3781</v>
      </c>
      <c r="T20" s="119">
        <f t="shared" ref="T20:T28" si="4">S20-R20</f>
        <v>3131</v>
      </c>
      <c r="U20" s="25"/>
      <c r="V20" s="277">
        <f t="shared" ref="V20:V29" si="5">Q20/P20*100</f>
        <v>563.33333333333337</v>
      </c>
      <c r="W20" s="5">
        <f t="shared" ref="W20:W29" si="6">G20/F20*100</f>
        <v>100</v>
      </c>
      <c r="X20" s="5">
        <f t="shared" ref="X20:X29" si="7">V20/W20*100</f>
        <v>563.33333333333337</v>
      </c>
    </row>
    <row r="21" spans="1:24" ht="34.5" customHeight="1" x14ac:dyDescent="0.2">
      <c r="A21" s="9">
        <v>3</v>
      </c>
      <c r="B21" s="494" t="s">
        <v>800</v>
      </c>
      <c r="C21" s="495"/>
      <c r="D21" s="18" t="s">
        <v>801</v>
      </c>
      <c r="E21" s="18">
        <v>10</v>
      </c>
      <c r="F21" s="17">
        <f t="shared" si="0"/>
        <v>282274.40000000002</v>
      </c>
      <c r="G21" s="17">
        <f t="shared" si="1"/>
        <v>282274.40000000002</v>
      </c>
      <c r="H21" s="120">
        <f t="shared" si="2"/>
        <v>15</v>
      </c>
      <c r="I21" s="120">
        <f t="shared" si="2"/>
        <v>15</v>
      </c>
      <c r="J21" s="9">
        <v>3</v>
      </c>
      <c r="K21" s="38">
        <v>3</v>
      </c>
      <c r="L21" s="9">
        <v>4</v>
      </c>
      <c r="M21" s="5">
        <v>4</v>
      </c>
      <c r="N21" s="9">
        <v>4</v>
      </c>
      <c r="O21" s="5">
        <v>4</v>
      </c>
      <c r="P21" s="345">
        <v>4</v>
      </c>
      <c r="Q21" s="343">
        <v>4</v>
      </c>
      <c r="R21" s="119">
        <f>J21+L21+N21+P21</f>
        <v>15</v>
      </c>
      <c r="S21" s="119">
        <f>K21+M21+O21+Q21</f>
        <v>15</v>
      </c>
      <c r="T21" s="119">
        <f>S21-R21</f>
        <v>0</v>
      </c>
      <c r="U21" s="7"/>
      <c r="V21" s="277">
        <f t="shared" si="5"/>
        <v>100</v>
      </c>
      <c r="W21" s="5">
        <f t="shared" si="6"/>
        <v>100</v>
      </c>
      <c r="X21" s="5">
        <f t="shared" si="7"/>
        <v>100</v>
      </c>
    </row>
    <row r="22" spans="1:24" ht="34.5" customHeight="1" x14ac:dyDescent="0.2">
      <c r="A22" s="9">
        <v>4</v>
      </c>
      <c r="B22" s="377" t="s">
        <v>802</v>
      </c>
      <c r="C22" s="378"/>
      <c r="D22" s="18" t="s">
        <v>164</v>
      </c>
      <c r="E22" s="18">
        <v>10</v>
      </c>
      <c r="F22" s="17">
        <f t="shared" si="0"/>
        <v>282274.40000000002</v>
      </c>
      <c r="G22" s="17">
        <f t="shared" si="1"/>
        <v>282274.40000000002</v>
      </c>
      <c r="H22" s="120">
        <f t="shared" si="2"/>
        <v>3</v>
      </c>
      <c r="I22" s="120">
        <f t="shared" si="2"/>
        <v>3</v>
      </c>
      <c r="J22" s="9">
        <v>1</v>
      </c>
      <c r="K22" s="38">
        <v>1</v>
      </c>
      <c r="L22" s="9">
        <v>1</v>
      </c>
      <c r="M22" s="5">
        <v>1</v>
      </c>
      <c r="N22" s="9">
        <v>0</v>
      </c>
      <c r="O22" s="5">
        <v>0</v>
      </c>
      <c r="P22" s="345">
        <v>1</v>
      </c>
      <c r="Q22" s="343">
        <v>1</v>
      </c>
      <c r="R22" s="119">
        <f t="shared" si="3"/>
        <v>3</v>
      </c>
      <c r="S22" s="119">
        <f t="shared" si="3"/>
        <v>3</v>
      </c>
      <c r="T22" s="119">
        <f t="shared" si="4"/>
        <v>0</v>
      </c>
      <c r="U22" s="7"/>
      <c r="V22" s="277">
        <f t="shared" si="5"/>
        <v>100</v>
      </c>
      <c r="W22" s="5">
        <f t="shared" si="6"/>
        <v>100</v>
      </c>
      <c r="X22" s="5">
        <f t="shared" si="7"/>
        <v>100</v>
      </c>
    </row>
    <row r="23" spans="1:24" ht="34.5" customHeight="1" x14ac:dyDescent="0.2">
      <c r="A23" s="9">
        <v>5</v>
      </c>
      <c r="B23" s="377" t="s">
        <v>803</v>
      </c>
      <c r="C23" s="378"/>
      <c r="D23" s="18" t="s">
        <v>164</v>
      </c>
      <c r="E23" s="18">
        <v>10</v>
      </c>
      <c r="F23" s="17">
        <f t="shared" si="0"/>
        <v>282274.40000000002</v>
      </c>
      <c r="G23" s="17">
        <f t="shared" si="1"/>
        <v>282274.40000000002</v>
      </c>
      <c r="H23" s="120">
        <f t="shared" si="2"/>
        <v>7</v>
      </c>
      <c r="I23" s="120">
        <f t="shared" si="2"/>
        <v>6</v>
      </c>
      <c r="J23" s="9">
        <v>2</v>
      </c>
      <c r="K23" s="38">
        <v>2</v>
      </c>
      <c r="L23" s="9">
        <v>3</v>
      </c>
      <c r="M23" s="5">
        <v>3</v>
      </c>
      <c r="N23" s="9">
        <v>0</v>
      </c>
      <c r="O23" s="5">
        <v>0</v>
      </c>
      <c r="P23" s="345">
        <v>2</v>
      </c>
      <c r="Q23" s="343">
        <v>1</v>
      </c>
      <c r="R23" s="119">
        <f t="shared" si="3"/>
        <v>7</v>
      </c>
      <c r="S23" s="119">
        <f t="shared" si="3"/>
        <v>6</v>
      </c>
      <c r="T23" s="119">
        <f t="shared" si="4"/>
        <v>-1</v>
      </c>
      <c r="U23" s="7"/>
      <c r="V23" s="277">
        <f t="shared" si="5"/>
        <v>50</v>
      </c>
      <c r="W23" s="5">
        <f t="shared" si="6"/>
        <v>100</v>
      </c>
      <c r="X23" s="5">
        <f t="shared" si="7"/>
        <v>50</v>
      </c>
    </row>
    <row r="24" spans="1:24" ht="34.5" customHeight="1" x14ac:dyDescent="0.2">
      <c r="A24" s="9">
        <v>6</v>
      </c>
      <c r="B24" s="377" t="s">
        <v>804</v>
      </c>
      <c r="C24" s="378"/>
      <c r="D24" s="18" t="s">
        <v>164</v>
      </c>
      <c r="E24" s="18">
        <v>10</v>
      </c>
      <c r="F24" s="17">
        <f t="shared" si="0"/>
        <v>282274.40000000002</v>
      </c>
      <c r="G24" s="17">
        <f t="shared" si="1"/>
        <v>282274.40000000002</v>
      </c>
      <c r="H24" s="120">
        <f t="shared" si="2"/>
        <v>2</v>
      </c>
      <c r="I24" s="120">
        <f t="shared" si="2"/>
        <v>1</v>
      </c>
      <c r="J24" s="9">
        <v>0</v>
      </c>
      <c r="K24" s="38">
        <v>0</v>
      </c>
      <c r="L24" s="9">
        <v>1</v>
      </c>
      <c r="M24" s="5">
        <v>1</v>
      </c>
      <c r="N24" s="9">
        <v>1</v>
      </c>
      <c r="O24" s="5">
        <v>0</v>
      </c>
      <c r="P24" s="345">
        <v>0</v>
      </c>
      <c r="Q24" s="343">
        <v>0</v>
      </c>
      <c r="R24" s="119">
        <f t="shared" si="3"/>
        <v>2</v>
      </c>
      <c r="S24" s="119">
        <f t="shared" si="3"/>
        <v>1</v>
      </c>
      <c r="T24" s="119">
        <f t="shared" si="4"/>
        <v>-1</v>
      </c>
      <c r="U24" s="7"/>
      <c r="V24" s="277" t="e">
        <f t="shared" si="5"/>
        <v>#DIV/0!</v>
      </c>
      <c r="W24" s="5">
        <f t="shared" si="6"/>
        <v>100</v>
      </c>
      <c r="X24" s="5" t="e">
        <f t="shared" si="7"/>
        <v>#DIV/0!</v>
      </c>
    </row>
    <row r="25" spans="1:24" ht="34.5" customHeight="1" x14ac:dyDescent="0.2">
      <c r="A25" s="9">
        <v>7</v>
      </c>
      <c r="B25" s="377" t="s">
        <v>805</v>
      </c>
      <c r="C25" s="378"/>
      <c r="D25" s="18" t="s">
        <v>501</v>
      </c>
      <c r="E25" s="18">
        <v>10</v>
      </c>
      <c r="F25" s="17">
        <f t="shared" si="0"/>
        <v>282274.40000000002</v>
      </c>
      <c r="G25" s="17">
        <f t="shared" si="1"/>
        <v>282274.40000000002</v>
      </c>
      <c r="H25" s="120">
        <f t="shared" si="2"/>
        <v>12</v>
      </c>
      <c r="I25" s="120">
        <f t="shared" si="2"/>
        <v>12</v>
      </c>
      <c r="J25" s="9">
        <v>3</v>
      </c>
      <c r="K25" s="38">
        <v>3</v>
      </c>
      <c r="L25" s="9">
        <v>3</v>
      </c>
      <c r="M25" s="5">
        <v>3</v>
      </c>
      <c r="N25" s="9">
        <v>3</v>
      </c>
      <c r="O25" s="5">
        <v>3</v>
      </c>
      <c r="P25" s="345">
        <v>3</v>
      </c>
      <c r="Q25" s="343">
        <v>3</v>
      </c>
      <c r="R25" s="119">
        <f t="shared" si="3"/>
        <v>12</v>
      </c>
      <c r="S25" s="119">
        <f t="shared" si="3"/>
        <v>12</v>
      </c>
      <c r="T25" s="119">
        <f t="shared" si="4"/>
        <v>0</v>
      </c>
      <c r="U25" s="7"/>
      <c r="V25" s="277">
        <f t="shared" si="5"/>
        <v>100</v>
      </c>
      <c r="W25" s="5">
        <f t="shared" si="6"/>
        <v>100</v>
      </c>
      <c r="X25" s="5">
        <f t="shared" si="7"/>
        <v>100</v>
      </c>
    </row>
    <row r="26" spans="1:24" ht="34.5" customHeight="1" x14ac:dyDescent="0.2">
      <c r="A26" s="9">
        <v>8</v>
      </c>
      <c r="B26" s="377" t="s">
        <v>806</v>
      </c>
      <c r="C26" s="378"/>
      <c r="D26" s="18" t="s">
        <v>164</v>
      </c>
      <c r="E26" s="18">
        <v>10</v>
      </c>
      <c r="F26" s="17">
        <f t="shared" si="0"/>
        <v>282274.40000000002</v>
      </c>
      <c r="G26" s="17">
        <f t="shared" si="1"/>
        <v>282274.40000000002</v>
      </c>
      <c r="H26" s="120">
        <f t="shared" si="2"/>
        <v>11</v>
      </c>
      <c r="I26" s="120">
        <f t="shared" si="2"/>
        <v>12</v>
      </c>
      <c r="J26" s="9">
        <v>4</v>
      </c>
      <c r="K26" s="38">
        <v>4</v>
      </c>
      <c r="L26" s="9">
        <v>3</v>
      </c>
      <c r="M26" s="5">
        <v>3</v>
      </c>
      <c r="N26" s="9">
        <v>2</v>
      </c>
      <c r="O26" s="5">
        <v>2</v>
      </c>
      <c r="P26" s="345">
        <v>2</v>
      </c>
      <c r="Q26" s="343">
        <v>3</v>
      </c>
      <c r="R26" s="119">
        <f t="shared" si="3"/>
        <v>11</v>
      </c>
      <c r="S26" s="119">
        <f t="shared" si="3"/>
        <v>12</v>
      </c>
      <c r="T26" s="119">
        <f t="shared" si="4"/>
        <v>1</v>
      </c>
      <c r="U26" s="7"/>
      <c r="V26" s="277">
        <f t="shared" si="5"/>
        <v>150</v>
      </c>
      <c r="W26" s="5">
        <f t="shared" si="6"/>
        <v>100</v>
      </c>
      <c r="X26" s="5">
        <f t="shared" si="7"/>
        <v>150</v>
      </c>
    </row>
    <row r="27" spans="1:24" ht="34.5" customHeight="1" x14ac:dyDescent="0.2">
      <c r="A27" s="9">
        <v>9</v>
      </c>
      <c r="B27" s="377" t="s">
        <v>807</v>
      </c>
      <c r="C27" s="378"/>
      <c r="D27" s="88" t="s">
        <v>164</v>
      </c>
      <c r="E27" s="18">
        <v>10</v>
      </c>
      <c r="F27" s="17">
        <f t="shared" si="0"/>
        <v>282274.40000000002</v>
      </c>
      <c r="G27" s="17">
        <f t="shared" si="1"/>
        <v>282274.40000000002</v>
      </c>
      <c r="H27" s="120">
        <f t="shared" si="2"/>
        <v>18</v>
      </c>
      <c r="I27" s="120">
        <f t="shared" si="2"/>
        <v>18</v>
      </c>
      <c r="J27" s="9">
        <v>6</v>
      </c>
      <c r="K27" s="38">
        <v>6</v>
      </c>
      <c r="L27" s="9">
        <v>4</v>
      </c>
      <c r="M27" s="5">
        <v>4</v>
      </c>
      <c r="N27" s="9">
        <v>2</v>
      </c>
      <c r="O27" s="5">
        <v>2</v>
      </c>
      <c r="P27" s="345">
        <v>6</v>
      </c>
      <c r="Q27" s="343">
        <v>6</v>
      </c>
      <c r="R27" s="119">
        <f t="shared" si="3"/>
        <v>18</v>
      </c>
      <c r="S27" s="119">
        <f t="shared" si="3"/>
        <v>18</v>
      </c>
      <c r="T27" s="119">
        <f t="shared" si="4"/>
        <v>0</v>
      </c>
      <c r="U27" s="22"/>
      <c r="V27" s="277">
        <f t="shared" si="5"/>
        <v>100</v>
      </c>
      <c r="W27" s="5">
        <f t="shared" si="6"/>
        <v>100</v>
      </c>
      <c r="X27" s="5">
        <f t="shared" si="7"/>
        <v>100</v>
      </c>
    </row>
    <row r="28" spans="1:24" ht="34.5" customHeight="1" x14ac:dyDescent="0.2">
      <c r="A28" s="9">
        <v>10</v>
      </c>
      <c r="B28" s="377" t="s">
        <v>808</v>
      </c>
      <c r="C28" s="378"/>
      <c r="D28" s="18" t="s">
        <v>164</v>
      </c>
      <c r="E28" s="18">
        <v>10</v>
      </c>
      <c r="F28" s="17">
        <f t="shared" si="0"/>
        <v>282274.40000000002</v>
      </c>
      <c r="G28" s="17">
        <f t="shared" si="1"/>
        <v>282274.40000000002</v>
      </c>
      <c r="H28" s="120">
        <f t="shared" si="2"/>
        <v>2</v>
      </c>
      <c r="I28" s="120">
        <f t="shared" si="2"/>
        <v>2</v>
      </c>
      <c r="J28" s="9">
        <v>0</v>
      </c>
      <c r="K28" s="38">
        <v>0</v>
      </c>
      <c r="L28" s="9">
        <v>1</v>
      </c>
      <c r="M28" s="5">
        <v>1</v>
      </c>
      <c r="N28" s="9">
        <v>0</v>
      </c>
      <c r="O28" s="5">
        <v>0</v>
      </c>
      <c r="P28" s="345">
        <v>1</v>
      </c>
      <c r="Q28" s="343">
        <v>1</v>
      </c>
      <c r="R28" s="119">
        <f t="shared" si="3"/>
        <v>2</v>
      </c>
      <c r="S28" s="119">
        <f t="shared" si="3"/>
        <v>2</v>
      </c>
      <c r="T28" s="119">
        <f t="shared" si="4"/>
        <v>0</v>
      </c>
      <c r="U28" s="218"/>
      <c r="V28" s="277">
        <f t="shared" si="5"/>
        <v>100</v>
      </c>
      <c r="W28" s="5">
        <f t="shared" si="6"/>
        <v>100</v>
      </c>
      <c r="X28" s="5">
        <f t="shared" si="7"/>
        <v>100</v>
      </c>
    </row>
    <row r="29" spans="1:24" s="1" customFormat="1" ht="36.75" customHeight="1" x14ac:dyDescent="0.2">
      <c r="A29" s="370" t="s">
        <v>24</v>
      </c>
      <c r="B29" s="371"/>
      <c r="C29" s="372"/>
      <c r="D29" s="18"/>
      <c r="E29" s="18">
        <f>SUM(E19:E28)</f>
        <v>100</v>
      </c>
      <c r="F29" s="40">
        <f>SEGUIMIENTO!D61</f>
        <v>2822744</v>
      </c>
      <c r="G29" s="40">
        <f>SEGUIMIENTO!E61</f>
        <v>2822744</v>
      </c>
      <c r="H29" s="18">
        <f t="shared" ref="H29:Q29" si="8">SUM(H19:H28)</f>
        <v>1200</v>
      </c>
      <c r="I29" s="18">
        <f t="shared" si="8"/>
        <v>4207</v>
      </c>
      <c r="J29" s="18">
        <f t="shared" si="8"/>
        <v>369</v>
      </c>
      <c r="K29" s="18">
        <f t="shared" si="8"/>
        <v>927</v>
      </c>
      <c r="L29" s="18">
        <f t="shared" si="8"/>
        <v>220</v>
      </c>
      <c r="M29" s="18">
        <f t="shared" si="8"/>
        <v>1087</v>
      </c>
      <c r="N29" s="18">
        <f t="shared" si="8"/>
        <v>292</v>
      </c>
      <c r="O29" s="18">
        <f t="shared" si="8"/>
        <v>1178</v>
      </c>
      <c r="P29" s="18">
        <f t="shared" si="8"/>
        <v>319</v>
      </c>
      <c r="Q29" s="18">
        <f t="shared" si="8"/>
        <v>1015</v>
      </c>
      <c r="R29" s="120">
        <f>J29+L29+N29+P29</f>
        <v>1200</v>
      </c>
      <c r="S29" s="120">
        <f>K29+M29+O29+Q29</f>
        <v>4207</v>
      </c>
      <c r="T29" s="120">
        <f>S29-R29</f>
        <v>3007</v>
      </c>
      <c r="U29" s="120"/>
      <c r="V29" s="277">
        <f t="shared" si="5"/>
        <v>318.18181818181819</v>
      </c>
      <c r="W29" s="5">
        <f t="shared" si="6"/>
        <v>100</v>
      </c>
      <c r="X29" s="5">
        <f t="shared" si="7"/>
        <v>318.18181818181819</v>
      </c>
    </row>
    <row r="30" spans="1:24" s="6" customFormat="1" ht="14.25" customHeight="1" x14ac:dyDescent="0.2">
      <c r="F30" s="10"/>
    </row>
    <row r="31" spans="1:24" s="6" customFormat="1" ht="14.25" customHeight="1" x14ac:dyDescent="0.2">
      <c r="B31" s="11" t="s">
        <v>25</v>
      </c>
      <c r="F31" s="10"/>
      <c r="H31" s="6" t="s">
        <v>26</v>
      </c>
    </row>
    <row r="32" spans="1:24" x14ac:dyDescent="0.2">
      <c r="J32" s="94"/>
      <c r="K32" s="94"/>
      <c r="L32" s="94"/>
      <c r="M32" s="94"/>
      <c r="N32" s="94"/>
      <c r="O32" s="94"/>
      <c r="P32" s="94"/>
    </row>
    <row r="33" spans="1:22" x14ac:dyDescent="0.2">
      <c r="J33" s="94"/>
      <c r="K33" s="94"/>
      <c r="L33" s="94"/>
      <c r="M33" s="94"/>
      <c r="N33" s="94"/>
      <c r="O33" s="94"/>
      <c r="P33" s="94"/>
    </row>
    <row r="34" spans="1:22" x14ac:dyDescent="0.2">
      <c r="J34" s="94"/>
      <c r="K34" s="94"/>
      <c r="L34" s="94"/>
      <c r="M34" s="94"/>
      <c r="N34" s="94"/>
      <c r="O34" s="94"/>
      <c r="P34" s="94"/>
    </row>
    <row r="35" spans="1:22" x14ac:dyDescent="0.2">
      <c r="A35" s="6"/>
      <c r="B35" s="6"/>
      <c r="C35" s="6"/>
      <c r="D35" s="6"/>
      <c r="E35" s="6"/>
      <c r="F35" s="6"/>
      <c r="G35" s="6"/>
      <c r="H35" s="6"/>
      <c r="I35" s="6"/>
      <c r="J35" s="6"/>
      <c r="K35" s="6"/>
      <c r="L35" s="6"/>
      <c r="M35" s="6"/>
      <c r="N35" s="6"/>
      <c r="O35" s="6"/>
      <c r="P35" s="6"/>
      <c r="Q35" s="6"/>
      <c r="R35" s="50"/>
      <c r="S35" s="50"/>
      <c r="T35" s="395"/>
      <c r="U35" s="395"/>
      <c r="V35" s="6"/>
    </row>
    <row r="36" spans="1:22" x14ac:dyDescent="0.2">
      <c r="A36" s="388" t="s">
        <v>54</v>
      </c>
      <c r="B36" s="388"/>
      <c r="C36" s="388"/>
      <c r="D36" s="6"/>
      <c r="E36" s="6"/>
      <c r="F36" s="6"/>
      <c r="G36" s="6"/>
      <c r="H36" s="387" t="s">
        <v>283</v>
      </c>
      <c r="I36" s="387"/>
      <c r="J36" s="387"/>
      <c r="K36" s="387"/>
      <c r="L36" s="387"/>
      <c r="M36" s="387"/>
      <c r="N36" s="387"/>
      <c r="O36" s="387"/>
      <c r="P36" s="387"/>
      <c r="Q36" s="387"/>
      <c r="R36" s="387"/>
      <c r="S36" s="387"/>
      <c r="T36" s="387"/>
      <c r="U36" s="387"/>
      <c r="V36" s="387"/>
    </row>
    <row r="37" spans="1:22" x14ac:dyDescent="0.2">
      <c r="A37" s="387" t="s">
        <v>53</v>
      </c>
      <c r="B37" s="387"/>
      <c r="C37" s="387"/>
      <c r="D37" s="6"/>
      <c r="E37" s="6"/>
      <c r="F37" s="6"/>
      <c r="G37" s="6"/>
      <c r="H37" s="387" t="s">
        <v>113</v>
      </c>
      <c r="I37" s="387"/>
      <c r="J37" s="387"/>
      <c r="K37" s="387"/>
      <c r="L37" s="387"/>
      <c r="M37" s="387"/>
      <c r="N37" s="387"/>
      <c r="O37" s="387"/>
      <c r="P37" s="387"/>
      <c r="Q37" s="387"/>
      <c r="R37" s="387"/>
      <c r="S37" s="387"/>
      <c r="T37" s="387"/>
      <c r="U37" s="387"/>
      <c r="V37" s="387"/>
    </row>
    <row r="38" spans="1:22" x14ac:dyDescent="0.2">
      <c r="J38" s="94"/>
      <c r="K38" s="94"/>
      <c r="L38" s="94"/>
      <c r="M38" s="94"/>
      <c r="N38" s="94"/>
      <c r="O38" s="94"/>
      <c r="P38" s="94"/>
    </row>
    <row r="39" spans="1:22" x14ac:dyDescent="0.2">
      <c r="J39" s="94"/>
      <c r="K39" s="94"/>
      <c r="L39" s="94"/>
      <c r="M39" s="94"/>
      <c r="N39" s="94"/>
      <c r="O39" s="94"/>
      <c r="P39" s="94"/>
    </row>
    <row r="40" spans="1:22" x14ac:dyDescent="0.2">
      <c r="J40" s="94"/>
      <c r="K40" s="94"/>
      <c r="L40" s="94"/>
      <c r="M40" s="94"/>
      <c r="N40" s="94"/>
      <c r="O40" s="94"/>
      <c r="P40" s="94"/>
    </row>
    <row r="41" spans="1:22" x14ac:dyDescent="0.2">
      <c r="J41" s="94"/>
      <c r="K41" s="94"/>
      <c r="L41" s="94"/>
      <c r="M41" s="94"/>
      <c r="N41" s="94"/>
      <c r="O41" s="94"/>
      <c r="P41" s="94"/>
    </row>
    <row r="42" spans="1:22" x14ac:dyDescent="0.2">
      <c r="J42" s="94"/>
      <c r="K42" s="94"/>
      <c r="L42" s="94"/>
      <c r="M42" s="94"/>
      <c r="N42" s="94"/>
      <c r="O42" s="94"/>
      <c r="P42" s="94"/>
    </row>
    <row r="43" spans="1:22" x14ac:dyDescent="0.2">
      <c r="J43" s="94"/>
      <c r="K43" s="94"/>
      <c r="L43" s="94"/>
      <c r="M43" s="94"/>
      <c r="N43" s="94"/>
      <c r="O43" s="94"/>
      <c r="P43" s="94"/>
    </row>
    <row r="44" spans="1:22" x14ac:dyDescent="0.2">
      <c r="J44" s="94"/>
      <c r="K44" s="94"/>
      <c r="L44" s="94"/>
      <c r="M44" s="94"/>
      <c r="N44" s="94"/>
      <c r="O44" s="94"/>
      <c r="P44" s="94"/>
    </row>
    <row r="45" spans="1:22" x14ac:dyDescent="0.2">
      <c r="J45" s="94"/>
      <c r="K45" s="94"/>
      <c r="L45" s="94"/>
      <c r="M45" s="94"/>
      <c r="N45" s="94"/>
      <c r="O45" s="94"/>
      <c r="P45" s="94"/>
    </row>
    <row r="46" spans="1:22" x14ac:dyDescent="0.2">
      <c r="J46" s="94"/>
      <c r="K46" s="94"/>
      <c r="L46" s="94"/>
      <c r="M46" s="94"/>
      <c r="N46" s="94"/>
      <c r="O46" s="94"/>
      <c r="P46" s="94"/>
    </row>
    <row r="47" spans="1:22" x14ac:dyDescent="0.2">
      <c r="J47" s="94"/>
      <c r="K47" s="94"/>
      <c r="L47" s="94"/>
      <c r="M47" s="94"/>
      <c r="N47" s="94"/>
      <c r="O47" s="94"/>
      <c r="P47" s="94"/>
    </row>
    <row r="48" spans="1:22" x14ac:dyDescent="0.2">
      <c r="J48" s="94"/>
      <c r="K48" s="94"/>
      <c r="L48" s="94"/>
      <c r="M48" s="94"/>
      <c r="N48" s="94"/>
      <c r="O48" s="94"/>
      <c r="P48" s="94"/>
    </row>
    <row r="49" spans="10:16" x14ac:dyDescent="0.2">
      <c r="J49" s="94"/>
      <c r="K49" s="94"/>
      <c r="L49" s="94"/>
      <c r="M49" s="94"/>
      <c r="N49" s="94"/>
      <c r="O49" s="94"/>
      <c r="P49" s="94"/>
    </row>
    <row r="50" spans="10:16" x14ac:dyDescent="0.2">
      <c r="J50" s="94"/>
      <c r="K50" s="94"/>
      <c r="L50" s="94"/>
      <c r="M50" s="94"/>
      <c r="N50" s="94"/>
      <c r="O50" s="94"/>
      <c r="P50" s="94"/>
    </row>
    <row r="51" spans="10:16" x14ac:dyDescent="0.2">
      <c r="J51" s="94"/>
      <c r="K51" s="94"/>
      <c r="L51" s="94"/>
      <c r="M51" s="94"/>
      <c r="N51" s="94"/>
      <c r="O51" s="94"/>
      <c r="P51" s="94"/>
    </row>
    <row r="52" spans="10:16" x14ac:dyDescent="0.2">
      <c r="J52" s="94"/>
      <c r="K52" s="94"/>
      <c r="L52" s="94"/>
      <c r="M52" s="94"/>
      <c r="N52" s="94"/>
      <c r="O52" s="94"/>
      <c r="P52" s="94"/>
    </row>
    <row r="53" spans="10:16" x14ac:dyDescent="0.2">
      <c r="J53" s="94"/>
      <c r="K53" s="94"/>
      <c r="L53" s="94"/>
      <c r="M53" s="94"/>
      <c r="N53" s="94"/>
      <c r="O53" s="94"/>
      <c r="P53" s="94"/>
    </row>
    <row r="54" spans="10:16" x14ac:dyDescent="0.2">
      <c r="J54" s="94"/>
      <c r="K54" s="94"/>
      <c r="L54" s="94"/>
      <c r="M54" s="94"/>
      <c r="N54" s="94"/>
      <c r="O54" s="94"/>
      <c r="P54" s="94"/>
    </row>
    <row r="55" spans="10:16" x14ac:dyDescent="0.2">
      <c r="J55" s="94"/>
      <c r="K55" s="94"/>
      <c r="L55" s="94"/>
      <c r="M55" s="94"/>
      <c r="N55" s="94"/>
      <c r="O55" s="94"/>
      <c r="P55" s="94"/>
    </row>
  </sheetData>
  <mergeCells count="37">
    <mergeCell ref="A37:C37"/>
    <mergeCell ref="H37:V37"/>
    <mergeCell ref="B26:C26"/>
    <mergeCell ref="B27:C27"/>
    <mergeCell ref="B28:C28"/>
    <mergeCell ref="A29:C29"/>
    <mergeCell ref="T35:U35"/>
    <mergeCell ref="A36:C36"/>
    <mergeCell ref="H36:V36"/>
    <mergeCell ref="B25:C25"/>
    <mergeCell ref="P17:Q17"/>
    <mergeCell ref="R17:T17"/>
    <mergeCell ref="U17:U18"/>
    <mergeCell ref="V17:X17"/>
    <mergeCell ref="B18:C18"/>
    <mergeCell ref="B19:C19"/>
    <mergeCell ref="B20:C20"/>
    <mergeCell ref="B21:C21"/>
    <mergeCell ref="B22:C22"/>
    <mergeCell ref="B23:C23"/>
    <mergeCell ref="B24:C24"/>
    <mergeCell ref="A14:X14"/>
    <mergeCell ref="A15:X15"/>
    <mergeCell ref="A17:C17"/>
    <mergeCell ref="D17:D18"/>
    <mergeCell ref="E17:E18"/>
    <mergeCell ref="F17:G17"/>
    <mergeCell ref="H17:I17"/>
    <mergeCell ref="J17:K17"/>
    <mergeCell ref="L17:M17"/>
    <mergeCell ref="N17:O17"/>
    <mergeCell ref="A6:X6"/>
    <mergeCell ref="A1:X1"/>
    <mergeCell ref="A2:X2"/>
    <mergeCell ref="A3:X3"/>
    <mergeCell ref="A4:X4"/>
    <mergeCell ref="A5:X5"/>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workbookViewId="0">
      <selection activeCell="V22" sqref="V22"/>
    </sheetView>
  </sheetViews>
  <sheetFormatPr baseColWidth="10" defaultRowHeight="12.75" x14ac:dyDescent="0.2"/>
  <cols>
    <col min="1" max="1" width="11.42578125" style="36" customWidth="1"/>
    <col min="2" max="2" width="6.7109375" style="36" customWidth="1"/>
    <col min="3" max="3" width="28.85546875" style="36" customWidth="1"/>
    <col min="4" max="4" width="10.42578125" style="36" customWidth="1"/>
    <col min="5" max="5" width="10.5703125" style="36" customWidth="1"/>
    <col min="6" max="6" width="13.42578125" style="36" customWidth="1"/>
    <col min="7" max="7" width="12.42578125" style="36" bestFit="1" customWidth="1"/>
    <col min="8" max="15" width="9.28515625" style="36" hidden="1" customWidth="1"/>
    <col min="16" max="20" width="9.28515625" style="36" customWidth="1"/>
    <col min="21" max="21" width="24.1406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row>
    <row r="7" spans="1:24" x14ac:dyDescent="0.2">
      <c r="A7" s="32"/>
      <c r="B7" s="32"/>
      <c r="C7" s="32"/>
      <c r="D7" s="32"/>
      <c r="E7" s="32"/>
      <c r="F7" s="32"/>
      <c r="G7" s="32"/>
      <c r="H7" s="32"/>
      <c r="I7" s="32"/>
      <c r="J7" s="32"/>
      <c r="K7" s="32"/>
      <c r="L7" s="32"/>
      <c r="M7" s="32"/>
      <c r="N7" s="32"/>
      <c r="O7" s="32"/>
      <c r="P7" s="32"/>
      <c r="Q7" s="32"/>
      <c r="R7" s="32"/>
      <c r="S7" s="32"/>
      <c r="T7" s="32"/>
      <c r="U7" s="32"/>
      <c r="V7" s="32"/>
      <c r="W7" s="32"/>
    </row>
    <row r="8" spans="1:24" x14ac:dyDescent="0.2">
      <c r="A8" s="143" t="s">
        <v>458</v>
      </c>
      <c r="B8" s="144">
        <v>311</v>
      </c>
      <c r="C8" s="145" t="s">
        <v>809</v>
      </c>
      <c r="D8" s="154"/>
      <c r="E8" s="1"/>
      <c r="F8" s="1"/>
      <c r="G8" s="1"/>
      <c r="H8" s="1"/>
      <c r="I8" s="1"/>
      <c r="J8" s="1"/>
      <c r="K8" s="1"/>
      <c r="L8" s="1"/>
      <c r="M8" s="1"/>
      <c r="N8" s="1"/>
      <c r="O8" s="1"/>
      <c r="P8" s="1"/>
      <c r="Q8" s="1"/>
      <c r="R8" s="1"/>
      <c r="S8" s="1"/>
      <c r="T8" s="1"/>
      <c r="U8" s="1"/>
      <c r="V8" s="1"/>
      <c r="W8" s="26"/>
      <c r="X8" s="26"/>
    </row>
    <row r="9" spans="1:24" x14ac:dyDescent="0.2">
      <c r="A9" s="143" t="s">
        <v>0</v>
      </c>
      <c r="B9" s="144">
        <v>10</v>
      </c>
      <c r="C9" s="145" t="s">
        <v>810</v>
      </c>
      <c r="D9" s="154"/>
      <c r="E9" s="1"/>
      <c r="F9" s="1"/>
      <c r="G9" s="1"/>
      <c r="H9" s="1"/>
      <c r="I9" s="1"/>
      <c r="J9" s="1"/>
      <c r="K9" s="1"/>
      <c r="L9" s="6"/>
      <c r="M9" s="6"/>
      <c r="N9" s="6"/>
      <c r="O9" s="6"/>
      <c r="P9" s="6"/>
      <c r="Q9" s="6"/>
      <c r="R9" s="6"/>
      <c r="S9" s="6"/>
      <c r="T9" s="6"/>
      <c r="U9" s="6"/>
      <c r="V9" s="6"/>
    </row>
    <row r="10" spans="1:24" x14ac:dyDescent="0.2">
      <c r="A10" s="143" t="s">
        <v>461</v>
      </c>
      <c r="B10" s="144">
        <v>1</v>
      </c>
      <c r="C10" s="145" t="s">
        <v>650</v>
      </c>
      <c r="D10" s="154"/>
      <c r="E10" s="1"/>
      <c r="F10" s="1"/>
      <c r="G10" s="1"/>
      <c r="H10" s="1"/>
      <c r="I10" s="1"/>
      <c r="J10" s="1"/>
      <c r="K10" s="1"/>
      <c r="L10" s="6"/>
      <c r="M10" s="6"/>
      <c r="N10" s="6"/>
      <c r="O10" s="6"/>
      <c r="P10" s="6"/>
      <c r="Q10" s="6"/>
      <c r="R10" s="6"/>
      <c r="S10" s="6"/>
      <c r="T10" s="6"/>
      <c r="U10" s="6"/>
      <c r="V10" s="6"/>
    </row>
    <row r="11" spans="1:24" x14ac:dyDescent="0.2">
      <c r="A11" s="143" t="s">
        <v>6</v>
      </c>
      <c r="B11" s="147">
        <v>32</v>
      </c>
      <c r="C11" s="145" t="s">
        <v>811</v>
      </c>
      <c r="D11" s="154"/>
      <c r="E11" s="1"/>
      <c r="F11" s="1"/>
      <c r="G11" s="1"/>
      <c r="H11" s="1"/>
      <c r="I11" s="1"/>
      <c r="J11" s="1"/>
      <c r="K11" s="1"/>
      <c r="L11" s="6"/>
      <c r="M11" s="6"/>
      <c r="N11" s="6"/>
      <c r="O11" s="6"/>
      <c r="P11" s="6"/>
      <c r="Q11" s="6"/>
      <c r="R11" s="6"/>
      <c r="S11" s="6"/>
      <c r="T11" s="6"/>
      <c r="U11" s="6"/>
      <c r="V11" s="6"/>
    </row>
    <row r="12" spans="1:24" x14ac:dyDescent="0.2">
      <c r="A12" s="143" t="s">
        <v>447</v>
      </c>
      <c r="B12" s="144">
        <v>1</v>
      </c>
      <c r="C12" s="145" t="s">
        <v>812</v>
      </c>
      <c r="D12" s="154"/>
      <c r="E12" s="1"/>
      <c r="F12" s="1"/>
      <c r="G12" s="1"/>
      <c r="H12" s="1"/>
      <c r="I12" s="1"/>
      <c r="J12" s="1"/>
      <c r="K12" s="1"/>
      <c r="L12" s="6"/>
      <c r="M12" s="6"/>
      <c r="N12" s="6"/>
      <c r="O12" s="6"/>
      <c r="P12" s="6"/>
      <c r="Q12" s="6"/>
      <c r="R12" s="6"/>
      <c r="S12" s="6"/>
      <c r="T12" s="6"/>
      <c r="U12" s="91"/>
      <c r="V12" s="6"/>
    </row>
    <row r="13" spans="1:24" x14ac:dyDescent="0.2">
      <c r="A13" s="1"/>
      <c r="B13" s="1"/>
      <c r="C13" s="1"/>
      <c r="D13" s="1"/>
      <c r="E13" s="1"/>
      <c r="F13" s="1"/>
      <c r="G13" s="1"/>
      <c r="H13" s="1"/>
      <c r="I13" s="1"/>
      <c r="J13" s="1"/>
      <c r="K13" s="1"/>
      <c r="L13" s="6"/>
      <c r="M13" s="6"/>
      <c r="N13" s="6"/>
      <c r="O13" s="6"/>
      <c r="P13" s="6"/>
      <c r="Q13" s="6"/>
      <c r="R13" s="6"/>
      <c r="S13" s="6"/>
      <c r="T13" s="6"/>
      <c r="U13" s="6"/>
      <c r="V13" s="28"/>
      <c r="W13" s="208"/>
      <c r="X13" s="208"/>
    </row>
    <row r="14" spans="1:24" x14ac:dyDescent="0.2">
      <c r="A14" s="498" t="s">
        <v>3</v>
      </c>
      <c r="B14" s="499" t="s">
        <v>3</v>
      </c>
      <c r="C14" s="499"/>
      <c r="D14" s="499"/>
      <c r="E14" s="499"/>
      <c r="F14" s="499"/>
      <c r="G14" s="499"/>
      <c r="H14" s="499"/>
      <c r="I14" s="499"/>
      <c r="J14" s="499"/>
      <c r="K14" s="499"/>
      <c r="L14" s="499"/>
      <c r="M14" s="499"/>
      <c r="N14" s="499"/>
      <c r="O14" s="499"/>
      <c r="P14" s="499"/>
      <c r="Q14" s="499"/>
      <c r="R14" s="499"/>
      <c r="S14" s="499"/>
      <c r="T14" s="499"/>
      <c r="U14" s="499"/>
      <c r="V14" s="369"/>
      <c r="W14" s="369"/>
    </row>
    <row r="15" spans="1:24" ht="25.5" customHeight="1" x14ac:dyDescent="0.2">
      <c r="A15" s="455" t="s">
        <v>813</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c r="R16" s="6"/>
      <c r="S16" s="6"/>
      <c r="T16" s="6"/>
      <c r="U16" s="6"/>
      <c r="V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2.5"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51">
        <v>1</v>
      </c>
      <c r="B19" s="496" t="s">
        <v>814</v>
      </c>
      <c r="C19" s="497"/>
      <c r="D19" s="222" t="s">
        <v>815</v>
      </c>
      <c r="E19" s="223">
        <v>50</v>
      </c>
      <c r="F19" s="17">
        <f>$F$22*E19/100</f>
        <v>1294341</v>
      </c>
      <c r="G19" s="17">
        <f>$G$22*E19/100</f>
        <v>1293839</v>
      </c>
      <c r="H19" s="119">
        <f>J19+L19+N19+P19</f>
        <v>4</v>
      </c>
      <c r="I19" s="119">
        <f>K19+M19+O19+Q19</f>
        <v>4</v>
      </c>
      <c r="J19" s="51">
        <v>1</v>
      </c>
      <c r="K19" s="38">
        <v>1</v>
      </c>
      <c r="L19" s="51">
        <v>1</v>
      </c>
      <c r="M19" s="38">
        <v>1</v>
      </c>
      <c r="N19" s="51">
        <v>1</v>
      </c>
      <c r="O19" s="38">
        <v>1</v>
      </c>
      <c r="P19" s="283">
        <v>1</v>
      </c>
      <c r="Q19" s="277">
        <v>1</v>
      </c>
      <c r="R19" s="119">
        <f>J19+L19+N19+P19</f>
        <v>4</v>
      </c>
      <c r="S19" s="119">
        <v>2</v>
      </c>
      <c r="T19" s="119">
        <f>S19-R19</f>
        <v>-2</v>
      </c>
      <c r="U19" s="22"/>
      <c r="V19" s="5">
        <f>Q19/P19*100</f>
        <v>100</v>
      </c>
      <c r="W19" s="5">
        <f>G19/F19*100</f>
        <v>99.961215784712067</v>
      </c>
      <c r="X19" s="5">
        <f>V19/W19*100</f>
        <v>100.03879926327772</v>
      </c>
    </row>
    <row r="20" spans="1:24" ht="45" customHeight="1" x14ac:dyDescent="0.2">
      <c r="A20" s="51">
        <v>2</v>
      </c>
      <c r="B20" s="496" t="s">
        <v>816</v>
      </c>
      <c r="C20" s="497"/>
      <c r="D20" s="222" t="s">
        <v>817</v>
      </c>
      <c r="E20" s="222">
        <v>50</v>
      </c>
      <c r="F20" s="17">
        <f>$F$22*E20/100</f>
        <v>1294341</v>
      </c>
      <c r="G20" s="17">
        <f>$G$22*E20/100</f>
        <v>1293839</v>
      </c>
      <c r="H20" s="119">
        <f>J20+L20+N20+P20</f>
        <v>4</v>
      </c>
      <c r="I20" s="119">
        <f>K20+M20+O20+Q20</f>
        <v>3</v>
      </c>
      <c r="J20" s="51">
        <v>1</v>
      </c>
      <c r="K20" s="38">
        <v>0</v>
      </c>
      <c r="L20" s="51">
        <v>1</v>
      </c>
      <c r="M20" s="38">
        <v>1</v>
      </c>
      <c r="N20" s="51">
        <v>1</v>
      </c>
      <c r="O20" s="38">
        <v>1</v>
      </c>
      <c r="P20" s="283">
        <v>1</v>
      </c>
      <c r="Q20" s="277">
        <v>1</v>
      </c>
      <c r="R20" s="119">
        <f t="shared" ref="R20:S22" si="0">J20+L20+N20+P20</f>
        <v>4</v>
      </c>
      <c r="S20" s="119">
        <f t="shared" si="0"/>
        <v>3</v>
      </c>
      <c r="T20" s="119">
        <f>S20-R20</f>
        <v>-1</v>
      </c>
      <c r="U20" s="25"/>
      <c r="V20" s="277">
        <f t="shared" ref="V20:V22" si="1">Q20/P20*100</f>
        <v>100</v>
      </c>
      <c r="W20" s="5">
        <f>G20/F20*100</f>
        <v>99.961215784712067</v>
      </c>
      <c r="X20" s="5">
        <f>V20/W20*100</f>
        <v>100.03879926327772</v>
      </c>
    </row>
    <row r="21" spans="1:24" ht="45" customHeight="1" x14ac:dyDescent="0.2">
      <c r="A21" s="51"/>
      <c r="B21" s="496"/>
      <c r="C21" s="497"/>
      <c r="D21" s="222"/>
      <c r="E21" s="222"/>
      <c r="F21" s="224"/>
      <c r="G21" s="224"/>
      <c r="H21" s="120"/>
      <c r="I21" s="120"/>
      <c r="J21" s="51"/>
      <c r="K21" s="38"/>
      <c r="L21" s="51"/>
      <c r="M21" s="38"/>
      <c r="N21" s="51"/>
      <c r="O21" s="38"/>
      <c r="P21" s="51"/>
      <c r="Q21" s="5"/>
      <c r="R21" s="119">
        <f t="shared" si="0"/>
        <v>0</v>
      </c>
      <c r="S21" s="119">
        <f t="shared" si="0"/>
        <v>0</v>
      </c>
      <c r="T21" s="119">
        <f>S21-R21</f>
        <v>0</v>
      </c>
      <c r="U21" s="25"/>
      <c r="V21" s="277"/>
      <c r="W21" s="5"/>
      <c r="X21" s="5"/>
    </row>
    <row r="22" spans="1:24" s="1" customFormat="1" ht="36.75" customHeight="1" x14ac:dyDescent="0.2">
      <c r="A22" s="370" t="s">
        <v>24</v>
      </c>
      <c r="B22" s="371"/>
      <c r="C22" s="372"/>
      <c r="D22" s="18"/>
      <c r="E22" s="18">
        <f>SUM(E19:E21)</f>
        <v>100</v>
      </c>
      <c r="F22" s="19">
        <f>SEGUIMIENTO!D69</f>
        <v>2588682</v>
      </c>
      <c r="G22" s="19">
        <f>SEGUIMIENTO!E69</f>
        <v>2587678</v>
      </c>
      <c r="H22" s="18">
        <f t="shared" ref="H22:Q22" si="2">SUM(H19:H21)</f>
        <v>8</v>
      </c>
      <c r="I22" s="18">
        <f t="shared" si="2"/>
        <v>7</v>
      </c>
      <c r="J22" s="18">
        <f t="shared" si="2"/>
        <v>2</v>
      </c>
      <c r="K22" s="225">
        <f t="shared" si="2"/>
        <v>1</v>
      </c>
      <c r="L22" s="18">
        <f t="shared" si="2"/>
        <v>2</v>
      </c>
      <c r="M22" s="18">
        <f t="shared" si="2"/>
        <v>2</v>
      </c>
      <c r="N22" s="18">
        <f t="shared" si="2"/>
        <v>2</v>
      </c>
      <c r="O22" s="18">
        <f t="shared" si="2"/>
        <v>2</v>
      </c>
      <c r="P22" s="18">
        <f t="shared" si="2"/>
        <v>2</v>
      </c>
      <c r="Q22" s="18">
        <f t="shared" si="2"/>
        <v>2</v>
      </c>
      <c r="R22" s="120">
        <f t="shared" si="0"/>
        <v>8</v>
      </c>
      <c r="S22" s="120">
        <f t="shared" si="0"/>
        <v>7</v>
      </c>
      <c r="T22" s="120">
        <f>S22-R22</f>
        <v>-1</v>
      </c>
      <c r="U22" s="226"/>
      <c r="V22" s="277">
        <f t="shared" si="1"/>
        <v>100</v>
      </c>
      <c r="W22" s="5">
        <f>G22/F22*100</f>
        <v>99.961215784712067</v>
      </c>
      <c r="X22" s="5">
        <f>V22/W22*100</f>
        <v>100.03879926327772</v>
      </c>
    </row>
    <row r="23" spans="1:24" s="6" customFormat="1" ht="14.25" customHeight="1" x14ac:dyDescent="0.2">
      <c r="F23" s="10"/>
    </row>
    <row r="24" spans="1:24" s="6" customFormat="1" ht="14.25" customHeight="1" x14ac:dyDescent="0.2">
      <c r="B24" s="11" t="s">
        <v>25</v>
      </c>
      <c r="F24" s="10"/>
      <c r="H24" s="6" t="s">
        <v>26</v>
      </c>
    </row>
    <row r="28" spans="1:24" x14ac:dyDescent="0.2">
      <c r="A28" s="6"/>
      <c r="B28" s="6"/>
      <c r="C28" s="6"/>
      <c r="D28" s="6"/>
      <c r="E28" s="6"/>
      <c r="F28" s="6"/>
      <c r="G28" s="6"/>
      <c r="H28" s="6"/>
      <c r="I28" s="6"/>
      <c r="J28" s="6"/>
      <c r="K28" s="6"/>
      <c r="L28" s="6"/>
      <c r="M28" s="6"/>
      <c r="N28" s="6"/>
      <c r="O28" s="6"/>
      <c r="P28" s="6"/>
      <c r="Q28" s="6"/>
      <c r="R28" s="50"/>
      <c r="S28" s="50"/>
      <c r="T28" s="395"/>
      <c r="U28" s="395"/>
      <c r="V28" s="6"/>
    </row>
    <row r="29" spans="1:24" x14ac:dyDescent="0.2">
      <c r="A29" s="388" t="s">
        <v>54</v>
      </c>
      <c r="B29" s="388"/>
      <c r="C29" s="388"/>
      <c r="D29" s="6"/>
      <c r="E29" s="6"/>
      <c r="F29" s="6"/>
      <c r="G29" s="6"/>
      <c r="H29" s="387" t="s">
        <v>283</v>
      </c>
      <c r="I29" s="387"/>
      <c r="J29" s="387"/>
      <c r="K29" s="387"/>
      <c r="L29" s="387"/>
      <c r="M29" s="387"/>
      <c r="N29" s="387"/>
      <c r="O29" s="387"/>
      <c r="P29" s="387"/>
      <c r="Q29" s="387"/>
      <c r="R29" s="387"/>
      <c r="S29" s="387"/>
      <c r="T29" s="387"/>
      <c r="U29" s="387"/>
      <c r="V29" s="387"/>
    </row>
    <row r="30" spans="1:24" x14ac:dyDescent="0.2">
      <c r="A30" s="387" t="s">
        <v>53</v>
      </c>
      <c r="B30" s="387"/>
      <c r="C30" s="387"/>
      <c r="D30" s="6"/>
      <c r="E30" s="6"/>
      <c r="F30" s="6"/>
      <c r="G30" s="6"/>
      <c r="H30" s="387" t="s">
        <v>113</v>
      </c>
      <c r="I30" s="387"/>
      <c r="J30" s="387"/>
      <c r="K30" s="387"/>
      <c r="L30" s="387"/>
      <c r="M30" s="387"/>
      <c r="N30" s="387"/>
      <c r="O30" s="387"/>
      <c r="P30" s="387"/>
      <c r="Q30" s="387"/>
      <c r="R30" s="387"/>
      <c r="S30" s="387"/>
      <c r="T30" s="387"/>
      <c r="U30" s="387"/>
      <c r="V30" s="387"/>
    </row>
  </sheetData>
  <mergeCells count="30">
    <mergeCell ref="A30:C30"/>
    <mergeCell ref="H30:V30"/>
    <mergeCell ref="B20:C20"/>
    <mergeCell ref="B21:C21"/>
    <mergeCell ref="A22:C22"/>
    <mergeCell ref="T28:U28"/>
    <mergeCell ref="A29:C29"/>
    <mergeCell ref="H29:V29"/>
    <mergeCell ref="B19:C19"/>
    <mergeCell ref="A14:W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A6:W6"/>
    <mergeCell ref="A1:X1"/>
    <mergeCell ref="A2:X2"/>
    <mergeCell ref="A3:X3"/>
    <mergeCell ref="A4:X4"/>
    <mergeCell ref="A5:X5"/>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topLeftCell="A6" workbookViewId="0">
      <selection activeCell="V19" sqref="V19"/>
    </sheetView>
  </sheetViews>
  <sheetFormatPr baseColWidth="10" defaultRowHeight="12.75" x14ac:dyDescent="0.2"/>
  <cols>
    <col min="1" max="1" width="10.7109375" style="36" customWidth="1"/>
    <col min="2" max="2" width="12" style="36" customWidth="1"/>
    <col min="3" max="3" width="25.42578125" style="36" customWidth="1"/>
    <col min="4" max="5" width="11.42578125" style="36"/>
    <col min="6" max="6" width="11.85546875" style="36" customWidth="1"/>
    <col min="7" max="7" width="12.42578125" style="36" customWidth="1"/>
    <col min="8" max="15" width="9.28515625" style="36" hidden="1" customWidth="1"/>
    <col min="16" max="20" width="9.28515625" style="36" customWidth="1"/>
    <col min="21" max="21" width="25.7109375" style="36" customWidth="1"/>
    <col min="22" max="24" width="8.85546875" style="36" customWidth="1"/>
    <col min="25" max="16384" width="11.42578125" style="36"/>
  </cols>
  <sheetData>
    <row r="1" spans="1:24" ht="13.5" customHeight="1"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69"/>
      <c r="B7" s="369"/>
      <c r="C7" s="369"/>
      <c r="D7" s="369"/>
      <c r="E7" s="369"/>
      <c r="F7" s="369"/>
      <c r="G7" s="369"/>
      <c r="H7" s="369"/>
      <c r="I7" s="369"/>
      <c r="J7" s="369"/>
      <c r="K7" s="369"/>
      <c r="L7" s="369"/>
      <c r="M7" s="369"/>
      <c r="N7" s="369"/>
      <c r="O7" s="369"/>
      <c r="P7" s="369"/>
      <c r="Q7" s="369"/>
      <c r="R7" s="369"/>
      <c r="S7" s="369"/>
      <c r="T7" s="369"/>
      <c r="U7" s="369"/>
      <c r="V7" s="369"/>
      <c r="W7" s="369"/>
      <c r="X7" s="369"/>
    </row>
    <row r="8" spans="1:24" x14ac:dyDescent="0.2">
      <c r="A8" s="143" t="s">
        <v>458</v>
      </c>
      <c r="B8" s="144">
        <v>311</v>
      </c>
      <c r="C8" s="145" t="s">
        <v>809</v>
      </c>
      <c r="D8" s="154"/>
      <c r="E8" s="1"/>
      <c r="F8" s="1"/>
      <c r="G8" s="1"/>
      <c r="H8" s="1"/>
      <c r="I8" s="1"/>
      <c r="J8" s="1"/>
      <c r="K8" s="1"/>
      <c r="L8" s="1"/>
      <c r="M8" s="1"/>
      <c r="N8" s="1"/>
      <c r="O8" s="1"/>
      <c r="P8" s="1"/>
      <c r="Q8" s="1"/>
    </row>
    <row r="9" spans="1:24" x14ac:dyDescent="0.2">
      <c r="A9" s="143" t="s">
        <v>0</v>
      </c>
      <c r="B9" s="144">
        <v>10</v>
      </c>
      <c r="C9" s="145" t="s">
        <v>810</v>
      </c>
      <c r="D9" s="154"/>
      <c r="E9" s="1"/>
      <c r="F9" s="1"/>
      <c r="G9" s="1"/>
      <c r="H9" s="1"/>
      <c r="I9" s="1"/>
      <c r="J9" s="1"/>
      <c r="K9" s="1"/>
      <c r="L9" s="6"/>
      <c r="M9" s="6"/>
      <c r="N9" s="6"/>
      <c r="O9" s="6"/>
      <c r="P9" s="6"/>
      <c r="Q9" s="6"/>
    </row>
    <row r="10" spans="1:24" x14ac:dyDescent="0.2">
      <c r="A10" s="143" t="s">
        <v>461</v>
      </c>
      <c r="B10" s="144">
        <v>2</v>
      </c>
      <c r="C10" s="145" t="s">
        <v>818</v>
      </c>
      <c r="D10" s="154"/>
      <c r="E10" s="1"/>
      <c r="F10" s="1"/>
      <c r="G10" s="1"/>
      <c r="H10" s="1"/>
      <c r="I10" s="1"/>
      <c r="J10" s="1"/>
      <c r="K10" s="1"/>
      <c r="L10" s="6"/>
      <c r="M10" s="6"/>
      <c r="N10" s="6"/>
      <c r="O10" s="6"/>
      <c r="P10" s="6"/>
      <c r="Q10" s="6"/>
    </row>
    <row r="11" spans="1:24" x14ac:dyDescent="0.2">
      <c r="A11" s="143" t="s">
        <v>6</v>
      </c>
      <c r="B11" s="147">
        <v>32</v>
      </c>
      <c r="C11" s="145" t="s">
        <v>811</v>
      </c>
      <c r="D11" s="154"/>
      <c r="E11" s="1"/>
      <c r="F11" s="1"/>
      <c r="G11" s="1"/>
      <c r="H11" s="1"/>
      <c r="I11" s="1"/>
      <c r="J11" s="1"/>
      <c r="K11" s="1"/>
      <c r="L11" s="6"/>
      <c r="M11" s="6"/>
      <c r="N11" s="6"/>
      <c r="O11" s="6"/>
      <c r="P11" s="6"/>
      <c r="Q11" s="6"/>
    </row>
    <row r="12" spans="1:24" x14ac:dyDescent="0.2">
      <c r="A12" s="143" t="s">
        <v>447</v>
      </c>
      <c r="B12" s="144">
        <v>7</v>
      </c>
      <c r="C12" s="145" t="s">
        <v>819</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T13" s="6"/>
      <c r="U13" s="46"/>
    </row>
    <row r="14" spans="1:24" x14ac:dyDescent="0.2">
      <c r="A14" s="454" t="s">
        <v>3</v>
      </c>
      <c r="B14" s="369"/>
      <c r="C14" s="369"/>
      <c r="D14" s="369"/>
      <c r="E14" s="369"/>
      <c r="F14" s="369"/>
      <c r="G14" s="369"/>
      <c r="H14" s="369"/>
      <c r="I14" s="369"/>
      <c r="J14" s="369"/>
      <c r="K14" s="369"/>
      <c r="L14" s="369"/>
      <c r="M14" s="369"/>
      <c r="N14" s="369"/>
      <c r="O14" s="369"/>
      <c r="P14" s="369"/>
      <c r="Q14" s="369"/>
      <c r="R14" s="369"/>
      <c r="S14" s="369"/>
      <c r="T14" s="369"/>
      <c r="U14" s="369"/>
    </row>
    <row r="15" spans="1:24" ht="25.5" customHeight="1" x14ac:dyDescent="0.2">
      <c r="A15" s="455" t="s">
        <v>820</v>
      </c>
      <c r="B15" s="383"/>
      <c r="C15" s="383"/>
      <c r="D15" s="383"/>
      <c r="E15" s="383"/>
      <c r="F15" s="383"/>
      <c r="G15" s="383"/>
      <c r="H15" s="383"/>
      <c r="I15" s="383"/>
      <c r="J15" s="383"/>
      <c r="K15" s="383"/>
      <c r="L15" s="383"/>
      <c r="M15" s="383"/>
      <c r="N15" s="383"/>
      <c r="O15" s="383"/>
      <c r="P15" s="383"/>
      <c r="Q15" s="383"/>
      <c r="R15" s="383"/>
      <c r="S15" s="383"/>
      <c r="T15" s="383"/>
      <c r="U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51">
        <v>1</v>
      </c>
      <c r="B19" s="496" t="s">
        <v>821</v>
      </c>
      <c r="C19" s="497"/>
      <c r="D19" s="222" t="s">
        <v>140</v>
      </c>
      <c r="E19" s="222">
        <v>30</v>
      </c>
      <c r="F19" s="17">
        <f>$F$23*E19/100</f>
        <v>66740.100000000006</v>
      </c>
      <c r="G19" s="17">
        <f>$G$23*E19/100</f>
        <v>66740.100000000006</v>
      </c>
      <c r="H19" s="201">
        <f t="shared" ref="H19:I21" si="0">J19+L19+N19+P19</f>
        <v>3</v>
      </c>
      <c r="I19" s="201">
        <f t="shared" si="0"/>
        <v>4</v>
      </c>
      <c r="J19" s="51">
        <v>0</v>
      </c>
      <c r="K19" s="38">
        <v>1</v>
      </c>
      <c r="L19" s="51">
        <v>1</v>
      </c>
      <c r="M19" s="38">
        <v>1</v>
      </c>
      <c r="N19" s="51">
        <v>1</v>
      </c>
      <c r="O19" s="292">
        <v>1</v>
      </c>
      <c r="P19" s="283">
        <v>1</v>
      </c>
      <c r="Q19" s="277">
        <v>1</v>
      </c>
      <c r="R19" s="119">
        <f t="shared" ref="R19:S21" si="1">J19+L19+N19+P19</f>
        <v>3</v>
      </c>
      <c r="S19" s="119">
        <f t="shared" si="1"/>
        <v>4</v>
      </c>
      <c r="T19" s="119">
        <f>S19-R19</f>
        <v>1</v>
      </c>
      <c r="U19" s="22"/>
      <c r="V19" s="5">
        <f>Q19/P19*100</f>
        <v>100</v>
      </c>
      <c r="W19" s="5">
        <f>G19/F19*100</f>
        <v>100</v>
      </c>
      <c r="X19" s="5">
        <f>V19/W19*100</f>
        <v>100</v>
      </c>
    </row>
    <row r="20" spans="1:24" ht="45" customHeight="1" x14ac:dyDescent="0.2">
      <c r="A20" s="51">
        <v>2</v>
      </c>
      <c r="B20" s="496" t="s">
        <v>822</v>
      </c>
      <c r="C20" s="497"/>
      <c r="D20" s="222" t="s">
        <v>108</v>
      </c>
      <c r="E20" s="222">
        <v>20</v>
      </c>
      <c r="F20" s="17">
        <f>$F$23*E20/100</f>
        <v>44493.4</v>
      </c>
      <c r="G20" s="17">
        <f>$G$23*E20/100</f>
        <v>44493.4</v>
      </c>
      <c r="H20" s="201">
        <f t="shared" si="0"/>
        <v>2</v>
      </c>
      <c r="I20" s="201">
        <f t="shared" si="0"/>
        <v>2</v>
      </c>
      <c r="J20" s="51">
        <v>0</v>
      </c>
      <c r="K20" s="38">
        <v>0</v>
      </c>
      <c r="L20" s="51">
        <v>1</v>
      </c>
      <c r="M20" s="38">
        <v>1</v>
      </c>
      <c r="N20" s="51">
        <v>0</v>
      </c>
      <c r="O20" s="292">
        <v>0</v>
      </c>
      <c r="P20" s="283">
        <v>1</v>
      </c>
      <c r="Q20" s="277">
        <v>1</v>
      </c>
      <c r="R20" s="119">
        <f t="shared" si="1"/>
        <v>2</v>
      </c>
      <c r="S20" s="119">
        <f t="shared" si="1"/>
        <v>2</v>
      </c>
      <c r="T20" s="119">
        <f>S20-R20</f>
        <v>0</v>
      </c>
      <c r="U20" s="25"/>
      <c r="V20" s="277">
        <f t="shared" ref="V20:V21" si="2">Q20/P20*100</f>
        <v>100</v>
      </c>
      <c r="W20" s="5">
        <f>G20/F20*100</f>
        <v>100</v>
      </c>
      <c r="X20" s="5">
        <f>V20/W20*100</f>
        <v>100</v>
      </c>
    </row>
    <row r="21" spans="1:24" ht="45" customHeight="1" x14ac:dyDescent="0.2">
      <c r="A21" s="51">
        <v>3</v>
      </c>
      <c r="B21" s="496" t="s">
        <v>823</v>
      </c>
      <c r="C21" s="497"/>
      <c r="D21" s="222" t="s">
        <v>501</v>
      </c>
      <c r="E21" s="222">
        <v>50</v>
      </c>
      <c r="F21" s="17">
        <f>$F$23*E21/100</f>
        <v>111233.5</v>
      </c>
      <c r="G21" s="17">
        <f>$G$23*E21/100</f>
        <v>111233.5</v>
      </c>
      <c r="H21" s="201">
        <f t="shared" si="0"/>
        <v>4</v>
      </c>
      <c r="I21" s="201">
        <f t="shared" si="0"/>
        <v>4</v>
      </c>
      <c r="J21" s="51">
        <v>1</v>
      </c>
      <c r="K21" s="38">
        <v>1</v>
      </c>
      <c r="L21" s="51">
        <v>1</v>
      </c>
      <c r="M21" s="38">
        <v>1</v>
      </c>
      <c r="N21" s="51">
        <v>1</v>
      </c>
      <c r="O21" s="292">
        <v>1</v>
      </c>
      <c r="P21" s="283">
        <v>1</v>
      </c>
      <c r="Q21" s="277">
        <v>1</v>
      </c>
      <c r="R21" s="119">
        <f t="shared" si="1"/>
        <v>4</v>
      </c>
      <c r="S21" s="119">
        <f t="shared" si="1"/>
        <v>4</v>
      </c>
      <c r="T21" s="119">
        <f>S21-R21</f>
        <v>0</v>
      </c>
      <c r="U21" s="25"/>
      <c r="V21" s="277">
        <f t="shared" si="2"/>
        <v>100</v>
      </c>
      <c r="W21" s="5">
        <f>G21/F21*100</f>
        <v>100</v>
      </c>
      <c r="X21" s="5">
        <f>V21/W21*100</f>
        <v>100</v>
      </c>
    </row>
    <row r="22" spans="1:24" ht="45" customHeight="1" x14ac:dyDescent="0.2">
      <c r="A22" s="51"/>
      <c r="B22" s="496"/>
      <c r="C22" s="497"/>
      <c r="D22" s="222"/>
      <c r="E22" s="222"/>
      <c r="F22" s="227"/>
      <c r="G22" s="225"/>
      <c r="H22" s="201"/>
      <c r="I22" s="38"/>
      <c r="J22" s="51"/>
      <c r="K22" s="38"/>
      <c r="L22" s="51"/>
      <c r="M22" s="38"/>
      <c r="N22" s="51"/>
      <c r="O22" s="38"/>
      <c r="P22" s="51"/>
      <c r="Q22" s="5"/>
      <c r="R22" s="119"/>
      <c r="S22" s="119"/>
      <c r="T22" s="119"/>
      <c r="U22" s="61"/>
      <c r="V22" s="5"/>
      <c r="W22" s="5"/>
      <c r="X22" s="5"/>
    </row>
    <row r="23" spans="1:24" s="1" customFormat="1" ht="36.75" customHeight="1" x14ac:dyDescent="0.2">
      <c r="A23" s="500" t="s">
        <v>24</v>
      </c>
      <c r="B23" s="501"/>
      <c r="C23" s="502"/>
      <c r="D23" s="222"/>
      <c r="E23" s="222">
        <f>SUM(E19:E22)</f>
        <v>100</v>
      </c>
      <c r="F23" s="228">
        <f>SEGUIMIENTO!D70</f>
        <v>222467</v>
      </c>
      <c r="G23" s="228">
        <f>SEGUIMIENTO!E70</f>
        <v>222467</v>
      </c>
      <c r="H23" s="228" t="e">
        <f>SEGUIMIENTO!#REF!</f>
        <v>#REF!</v>
      </c>
      <c r="I23" s="228" t="e">
        <f>SEGUIMIENTO!#REF!</f>
        <v>#REF!</v>
      </c>
      <c r="J23" s="228">
        <f>SEGUIMIENTO!F70</f>
        <v>0</v>
      </c>
      <c r="K23" s="228">
        <f>SEGUIMIENTO!G70</f>
        <v>0</v>
      </c>
      <c r="L23" s="228">
        <f>SEGUIMIENTO!H70</f>
        <v>0</v>
      </c>
      <c r="M23" s="228">
        <f>SEGUIMIENTO!I70</f>
        <v>0</v>
      </c>
      <c r="N23" s="222">
        <f>SUM(N19:N22)</f>
        <v>2</v>
      </c>
      <c r="O23" s="222">
        <f>SUM(O19:O22)</f>
        <v>2</v>
      </c>
      <c r="P23" s="222">
        <f>SUM(P19:P22)</f>
        <v>3</v>
      </c>
      <c r="Q23" s="18">
        <f>SUM(Q19:Q22)</f>
        <v>3</v>
      </c>
      <c r="R23" s="120">
        <f>J23+L23+N23+P23</f>
        <v>5</v>
      </c>
      <c r="S23" s="120">
        <f>K23+M23+O23+Q23</f>
        <v>5</v>
      </c>
      <c r="T23" s="120">
        <f>S23-R23</f>
        <v>0</v>
      </c>
      <c r="U23" s="61"/>
      <c r="V23" s="5">
        <f>O23/N23*100</f>
        <v>100</v>
      </c>
      <c r="W23" s="5">
        <f>G23/F23*100</f>
        <v>100</v>
      </c>
      <c r="X23" s="5">
        <f>V23/W23*100</f>
        <v>100</v>
      </c>
    </row>
    <row r="24" spans="1:24" s="6" customFormat="1" ht="14.25" customHeight="1" x14ac:dyDescent="0.2">
      <c r="F24" s="10"/>
    </row>
    <row r="25" spans="1:24" s="6" customFormat="1" ht="14.25" customHeight="1" x14ac:dyDescent="0.2">
      <c r="B25" s="11" t="s">
        <v>25</v>
      </c>
      <c r="F25" s="10"/>
      <c r="H25" s="6" t="s">
        <v>26</v>
      </c>
    </row>
    <row r="26" spans="1:24" x14ac:dyDescent="0.2">
      <c r="J26" s="94"/>
      <c r="K26" s="94"/>
      <c r="L26" s="94"/>
      <c r="M26" s="94"/>
      <c r="N26" s="94"/>
      <c r="O26" s="94"/>
      <c r="P26" s="94"/>
    </row>
    <row r="27" spans="1:24" x14ac:dyDescent="0.2">
      <c r="J27" s="94"/>
      <c r="K27" s="94"/>
      <c r="L27" s="94"/>
      <c r="M27" s="94"/>
      <c r="N27" s="94"/>
      <c r="O27" s="94"/>
      <c r="P27" s="94"/>
    </row>
    <row r="28" spans="1:24" x14ac:dyDescent="0.2">
      <c r="J28" s="94"/>
      <c r="K28" s="94"/>
      <c r="L28" s="94"/>
      <c r="M28" s="94"/>
      <c r="N28" s="94"/>
      <c r="O28" s="94"/>
      <c r="P28" s="94"/>
    </row>
    <row r="29" spans="1:24" x14ac:dyDescent="0.2">
      <c r="A29" s="6"/>
      <c r="B29" s="6"/>
      <c r="C29" s="6"/>
      <c r="D29" s="6"/>
      <c r="E29" s="6"/>
      <c r="F29" s="6"/>
      <c r="G29" s="6"/>
      <c r="H29" s="6"/>
      <c r="I29" s="6"/>
      <c r="J29" s="6"/>
      <c r="K29" s="6"/>
      <c r="L29" s="6"/>
      <c r="M29" s="6"/>
      <c r="N29" s="6"/>
      <c r="O29" s="6"/>
      <c r="P29" s="6"/>
      <c r="Q29" s="6"/>
      <c r="R29" s="50"/>
      <c r="S29" s="50"/>
      <c r="T29" s="395"/>
      <c r="U29" s="395"/>
      <c r="V29" s="6"/>
    </row>
    <row r="30" spans="1:24" x14ac:dyDescent="0.2">
      <c r="A30" s="388" t="s">
        <v>824</v>
      </c>
      <c r="B30" s="388"/>
      <c r="C30" s="388"/>
      <c r="D30" s="6"/>
      <c r="E30" s="6"/>
      <c r="F30" s="6"/>
      <c r="G30" s="6"/>
      <c r="H30" s="387" t="s">
        <v>355</v>
      </c>
      <c r="I30" s="387"/>
      <c r="J30" s="387"/>
      <c r="K30" s="387"/>
      <c r="L30" s="387"/>
      <c r="M30" s="387"/>
      <c r="N30" s="387"/>
      <c r="O30" s="387"/>
      <c r="P30" s="387"/>
      <c r="Q30" s="387"/>
      <c r="R30" s="387"/>
      <c r="S30" s="387"/>
      <c r="T30" s="387"/>
      <c r="U30" s="387"/>
      <c r="V30" s="387"/>
    </row>
    <row r="31" spans="1:24" x14ac:dyDescent="0.2">
      <c r="A31" s="387" t="s">
        <v>53</v>
      </c>
      <c r="B31" s="387"/>
      <c r="C31" s="387"/>
      <c r="D31" s="6"/>
      <c r="E31" s="6"/>
      <c r="F31" s="6"/>
      <c r="G31" s="6"/>
      <c r="H31" s="387" t="s">
        <v>113</v>
      </c>
      <c r="I31" s="387"/>
      <c r="J31" s="387"/>
      <c r="K31" s="387"/>
      <c r="L31" s="387"/>
      <c r="M31" s="387"/>
      <c r="N31" s="387"/>
      <c r="O31" s="387"/>
      <c r="P31" s="387"/>
      <c r="Q31" s="387"/>
      <c r="R31" s="387"/>
      <c r="S31" s="387"/>
      <c r="T31" s="387"/>
      <c r="U31" s="387"/>
      <c r="V31" s="387"/>
    </row>
    <row r="32" spans="1:24" x14ac:dyDescent="0.2">
      <c r="J32" s="94"/>
      <c r="K32" s="94"/>
      <c r="L32" s="94"/>
      <c r="M32" s="94"/>
      <c r="N32" s="94"/>
      <c r="O32" s="94"/>
      <c r="P32" s="94"/>
    </row>
    <row r="33" spans="10:16" x14ac:dyDescent="0.2">
      <c r="J33" s="94"/>
      <c r="K33" s="94"/>
      <c r="L33" s="94"/>
      <c r="M33" s="94"/>
      <c r="N33" s="94"/>
      <c r="O33" s="94"/>
      <c r="P33" s="94"/>
    </row>
    <row r="34" spans="10:16" x14ac:dyDescent="0.2">
      <c r="J34" s="94"/>
      <c r="K34" s="94"/>
      <c r="L34" s="94"/>
      <c r="M34" s="94"/>
      <c r="N34" s="94"/>
      <c r="O34" s="94"/>
      <c r="P34" s="94"/>
    </row>
    <row r="35" spans="10:16" x14ac:dyDescent="0.2">
      <c r="J35" s="94"/>
      <c r="K35" s="94"/>
      <c r="L35" s="94"/>
      <c r="M35" s="94"/>
      <c r="N35" s="94"/>
      <c r="O35" s="94"/>
      <c r="P35" s="94"/>
    </row>
    <row r="36" spans="10:16" x14ac:dyDescent="0.2">
      <c r="J36" s="94"/>
      <c r="K36" s="94"/>
      <c r="L36" s="94"/>
      <c r="M36" s="94"/>
      <c r="N36" s="94"/>
      <c r="O36" s="94"/>
      <c r="P36" s="94"/>
    </row>
    <row r="37" spans="10:16" x14ac:dyDescent="0.2">
      <c r="J37" s="94"/>
      <c r="K37" s="94"/>
      <c r="L37" s="94"/>
      <c r="M37" s="94"/>
      <c r="N37" s="94"/>
      <c r="O37" s="94"/>
      <c r="P37" s="94"/>
    </row>
    <row r="38" spans="10:16" x14ac:dyDescent="0.2">
      <c r="J38" s="94"/>
      <c r="K38" s="94"/>
      <c r="L38" s="94"/>
      <c r="M38" s="94"/>
      <c r="N38" s="94"/>
      <c r="O38" s="94"/>
      <c r="P38" s="94"/>
    </row>
    <row r="39" spans="10:16" x14ac:dyDescent="0.2">
      <c r="J39" s="94"/>
      <c r="K39" s="94"/>
      <c r="L39" s="94"/>
      <c r="M39" s="94"/>
      <c r="N39" s="94"/>
      <c r="O39" s="94"/>
      <c r="P39" s="94"/>
    </row>
    <row r="40" spans="10:16" x14ac:dyDescent="0.2">
      <c r="J40" s="94"/>
      <c r="K40" s="94"/>
      <c r="L40" s="94"/>
      <c r="M40" s="94"/>
      <c r="N40" s="94"/>
      <c r="O40" s="94"/>
      <c r="P40" s="94"/>
    </row>
    <row r="41" spans="10:16" x14ac:dyDescent="0.2">
      <c r="J41" s="94"/>
      <c r="K41" s="94"/>
      <c r="L41" s="94"/>
      <c r="M41" s="94"/>
      <c r="N41" s="94"/>
      <c r="O41" s="94"/>
      <c r="P41" s="94"/>
    </row>
    <row r="42" spans="10:16" x14ac:dyDescent="0.2">
      <c r="J42" s="94"/>
      <c r="K42" s="94"/>
      <c r="L42" s="94"/>
      <c r="M42" s="94"/>
      <c r="N42" s="94"/>
      <c r="O42" s="94"/>
      <c r="P42" s="94"/>
    </row>
    <row r="43" spans="10:16" x14ac:dyDescent="0.2">
      <c r="J43" s="94"/>
      <c r="K43" s="94"/>
      <c r="L43" s="94"/>
      <c r="M43" s="94"/>
      <c r="N43" s="94"/>
      <c r="O43" s="94"/>
      <c r="P43" s="94"/>
    </row>
    <row r="44" spans="10:16" x14ac:dyDescent="0.2">
      <c r="J44" s="94"/>
      <c r="K44" s="94"/>
      <c r="L44" s="94"/>
      <c r="M44" s="94"/>
      <c r="N44" s="94"/>
      <c r="O44" s="94"/>
      <c r="P44" s="94"/>
    </row>
    <row r="45" spans="10:16" x14ac:dyDescent="0.2">
      <c r="J45" s="94"/>
      <c r="K45" s="94"/>
      <c r="L45" s="94"/>
      <c r="M45" s="94"/>
      <c r="N45" s="94"/>
      <c r="O45" s="94"/>
      <c r="P45" s="94"/>
    </row>
    <row r="46" spans="10:16" x14ac:dyDescent="0.2">
      <c r="J46" s="94"/>
      <c r="K46" s="94"/>
      <c r="L46" s="94"/>
      <c r="M46" s="94"/>
      <c r="N46" s="94"/>
      <c r="O46" s="94"/>
      <c r="P46" s="94"/>
    </row>
    <row r="47" spans="10:16" x14ac:dyDescent="0.2">
      <c r="J47" s="94"/>
      <c r="K47" s="94"/>
      <c r="L47" s="94"/>
      <c r="M47" s="94"/>
      <c r="N47" s="94"/>
      <c r="O47" s="94"/>
      <c r="P47" s="94"/>
    </row>
    <row r="48" spans="10:16" x14ac:dyDescent="0.2">
      <c r="J48" s="94"/>
      <c r="K48" s="94"/>
      <c r="L48" s="94"/>
      <c r="M48" s="94"/>
      <c r="N48" s="94"/>
      <c r="O48" s="94"/>
      <c r="P48" s="94"/>
    </row>
    <row r="49" spans="10:16" x14ac:dyDescent="0.2">
      <c r="J49" s="94"/>
      <c r="K49" s="94"/>
      <c r="L49" s="94"/>
      <c r="M49" s="94"/>
      <c r="N49" s="94"/>
      <c r="O49" s="94"/>
      <c r="P49" s="94"/>
    </row>
    <row r="50" spans="10:16" x14ac:dyDescent="0.2">
      <c r="J50" s="94"/>
      <c r="K50" s="94"/>
      <c r="L50" s="94"/>
      <c r="M50" s="94"/>
      <c r="N50" s="94"/>
      <c r="O50" s="94"/>
      <c r="P50" s="94"/>
    </row>
    <row r="51" spans="10:16" x14ac:dyDescent="0.2">
      <c r="J51" s="94"/>
      <c r="K51" s="94"/>
      <c r="L51" s="94"/>
      <c r="M51" s="94"/>
      <c r="N51" s="94"/>
      <c r="O51" s="94"/>
      <c r="P51" s="94"/>
    </row>
    <row r="52" spans="10:16" x14ac:dyDescent="0.2">
      <c r="J52" s="94"/>
      <c r="K52" s="94"/>
      <c r="L52" s="94"/>
      <c r="M52" s="94"/>
      <c r="N52" s="94"/>
      <c r="O52" s="94"/>
      <c r="P52" s="94"/>
    </row>
    <row r="53" spans="10:16" x14ac:dyDescent="0.2">
      <c r="J53" s="94"/>
      <c r="K53" s="94"/>
      <c r="L53" s="94"/>
      <c r="M53" s="94"/>
      <c r="N53" s="94"/>
      <c r="O53" s="94"/>
      <c r="P53" s="94"/>
    </row>
    <row r="54" spans="10:16" x14ac:dyDescent="0.2">
      <c r="J54" s="94"/>
      <c r="K54" s="94"/>
      <c r="L54" s="94"/>
      <c r="M54" s="94"/>
      <c r="N54" s="94"/>
      <c r="O54" s="94"/>
      <c r="P54" s="94"/>
    </row>
    <row r="55" spans="10:16" x14ac:dyDescent="0.2">
      <c r="J55" s="94"/>
      <c r="K55" s="94"/>
      <c r="L55" s="94"/>
      <c r="M55" s="94"/>
      <c r="N55" s="94"/>
      <c r="O55" s="94"/>
      <c r="P55" s="94"/>
    </row>
    <row r="56" spans="10:16" x14ac:dyDescent="0.2">
      <c r="J56" s="94"/>
      <c r="K56" s="94"/>
      <c r="L56" s="94"/>
      <c r="M56" s="94"/>
      <c r="N56" s="94"/>
      <c r="O56" s="94"/>
      <c r="P56" s="94"/>
    </row>
    <row r="57" spans="10:16" x14ac:dyDescent="0.2">
      <c r="J57" s="94"/>
      <c r="K57" s="94"/>
      <c r="L57" s="94"/>
      <c r="M57" s="94"/>
      <c r="N57" s="94"/>
      <c r="O57" s="94"/>
      <c r="P57" s="94"/>
    </row>
    <row r="58" spans="10:16" x14ac:dyDescent="0.2">
      <c r="J58" s="94"/>
      <c r="K58" s="94"/>
      <c r="L58" s="94"/>
      <c r="M58" s="94"/>
      <c r="N58" s="94"/>
      <c r="O58" s="94"/>
      <c r="P58" s="94"/>
    </row>
    <row r="59" spans="10:16" x14ac:dyDescent="0.2">
      <c r="J59" s="94"/>
      <c r="K59" s="94"/>
      <c r="L59" s="94"/>
      <c r="M59" s="94"/>
      <c r="N59" s="94"/>
      <c r="O59" s="94"/>
      <c r="P59" s="94"/>
    </row>
    <row r="60" spans="10:16" x14ac:dyDescent="0.2">
      <c r="J60" s="94"/>
      <c r="K60" s="94"/>
      <c r="L60" s="94"/>
      <c r="M60" s="94"/>
      <c r="N60" s="94"/>
      <c r="O60" s="94"/>
      <c r="P60" s="94"/>
    </row>
    <row r="61" spans="10:16" x14ac:dyDescent="0.2">
      <c r="J61" s="94"/>
      <c r="K61" s="94"/>
      <c r="L61" s="94"/>
      <c r="M61" s="94"/>
      <c r="N61" s="94"/>
      <c r="O61" s="94"/>
      <c r="P61" s="94"/>
    </row>
    <row r="62" spans="10:16" x14ac:dyDescent="0.2">
      <c r="J62" s="94"/>
      <c r="K62" s="94"/>
      <c r="L62" s="94"/>
      <c r="M62" s="94"/>
      <c r="N62" s="94"/>
      <c r="O62" s="94"/>
      <c r="P62" s="94"/>
    </row>
    <row r="63" spans="10:16" x14ac:dyDescent="0.2">
      <c r="J63" s="94"/>
      <c r="K63" s="94"/>
      <c r="L63" s="94"/>
      <c r="M63" s="94"/>
      <c r="N63" s="94"/>
      <c r="O63" s="94"/>
      <c r="P63" s="94"/>
    </row>
  </sheetData>
  <mergeCells count="32">
    <mergeCell ref="A30:C30"/>
    <mergeCell ref="H30:V30"/>
    <mergeCell ref="A31:C31"/>
    <mergeCell ref="H31:V31"/>
    <mergeCell ref="B19:C19"/>
    <mergeCell ref="B20:C20"/>
    <mergeCell ref="B21:C21"/>
    <mergeCell ref="B22:C22"/>
    <mergeCell ref="A23:C23"/>
    <mergeCell ref="T29:U29"/>
    <mergeCell ref="B18:C18"/>
    <mergeCell ref="A7:X7"/>
    <mergeCell ref="A14:U14"/>
    <mergeCell ref="A15:U15"/>
    <mergeCell ref="A17:C17"/>
    <mergeCell ref="D17:D18"/>
    <mergeCell ref="E17:E18"/>
    <mergeCell ref="F17:G17"/>
    <mergeCell ref="H17:I17"/>
    <mergeCell ref="J17:K17"/>
    <mergeCell ref="L17:M17"/>
    <mergeCell ref="N17:O17"/>
    <mergeCell ref="P17:Q17"/>
    <mergeCell ref="R17:T17"/>
    <mergeCell ref="U17:U18"/>
    <mergeCell ref="V17:X17"/>
    <mergeCell ref="A6:X6"/>
    <mergeCell ref="A1:X1"/>
    <mergeCell ref="A2:X2"/>
    <mergeCell ref="A3:X3"/>
    <mergeCell ref="A4:X4"/>
    <mergeCell ref="A5:X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topLeftCell="A10" workbookViewId="0">
      <selection activeCell="V18" sqref="V18:V27"/>
    </sheetView>
  </sheetViews>
  <sheetFormatPr baseColWidth="10" defaultRowHeight="12.75" x14ac:dyDescent="0.2"/>
  <cols>
    <col min="1" max="1" width="5.42578125" style="36" customWidth="1"/>
    <col min="2" max="2" width="12" style="36" customWidth="1"/>
    <col min="3" max="3" width="33" style="36" customWidth="1"/>
    <col min="4" max="4" width="11.42578125" style="36"/>
    <col min="5" max="5" width="6.85546875" style="36" customWidth="1"/>
    <col min="6" max="7" width="12.42578125" style="36" customWidth="1"/>
    <col min="8" max="8" width="11.7109375" style="36" hidden="1" customWidth="1"/>
    <col min="9" max="9" width="10.140625" style="36" hidden="1" customWidth="1"/>
    <col min="10" max="10" width="10.7109375" style="36" hidden="1" customWidth="1"/>
    <col min="11" max="11" width="8.85546875" style="36" hidden="1" customWidth="1"/>
    <col min="12" max="12" width="10.42578125" style="36" hidden="1" customWidth="1"/>
    <col min="13" max="13" width="8.85546875" style="36" hidden="1" customWidth="1"/>
    <col min="14" max="14" width="10.42578125" style="36" hidden="1" customWidth="1"/>
    <col min="15" max="15" width="8.85546875" style="36" hidden="1" customWidth="1"/>
    <col min="16" max="16" width="10.42578125" style="36" customWidth="1"/>
    <col min="17" max="17" width="8.85546875" style="36" customWidth="1"/>
    <col min="18" max="19" width="10.7109375" style="6" customWidth="1"/>
    <col min="20" max="20" width="11.28515625" style="6" customWidth="1"/>
    <col min="21" max="21" width="17.85546875" style="6" customWidth="1"/>
    <col min="22" max="24" width="8.85546875" style="36" customWidth="1"/>
    <col min="25" max="25" width="11.28515625" style="36" customWidth="1"/>
    <col min="26"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x14ac:dyDescent="0.2">
      <c r="A3" s="369" t="s">
        <v>114</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hidden="1" x14ac:dyDescent="0.2">
      <c r="A6" s="369" t="s">
        <v>115</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1"/>
      <c r="S7" s="1"/>
      <c r="T7" s="1"/>
      <c r="U7" s="1"/>
    </row>
    <row r="8" spans="1:24" x14ac:dyDescent="0.2">
      <c r="A8" s="30" t="s">
        <v>36</v>
      </c>
      <c r="B8" s="30"/>
      <c r="C8" s="30" t="s">
        <v>146</v>
      </c>
      <c r="D8" s="1"/>
      <c r="E8" s="1"/>
      <c r="F8" s="1"/>
      <c r="G8" s="1"/>
      <c r="H8" s="1"/>
      <c r="I8" s="1"/>
      <c r="J8" s="1"/>
      <c r="K8" s="1"/>
      <c r="L8" s="6"/>
      <c r="M8" s="6"/>
      <c r="N8" s="6"/>
      <c r="O8" s="6"/>
      <c r="P8" s="6"/>
      <c r="Q8" s="6"/>
      <c r="R8" s="1"/>
      <c r="S8" s="1"/>
      <c r="T8" s="1"/>
      <c r="U8" s="1"/>
    </row>
    <row r="9" spans="1:24" x14ac:dyDescent="0.2">
      <c r="A9" s="30" t="s">
        <v>0</v>
      </c>
      <c r="B9" s="45"/>
      <c r="C9" s="30" t="s">
        <v>117</v>
      </c>
      <c r="D9" s="1"/>
      <c r="E9" s="1"/>
      <c r="F9" s="1"/>
      <c r="G9" s="1"/>
      <c r="H9" s="1"/>
      <c r="I9" s="1"/>
      <c r="J9" s="1"/>
      <c r="K9" s="1"/>
      <c r="L9" s="6"/>
      <c r="M9" s="6"/>
      <c r="N9" s="6"/>
      <c r="O9" s="6"/>
      <c r="P9" s="6"/>
      <c r="Q9" s="6"/>
      <c r="R9" s="1"/>
      <c r="S9" s="1"/>
      <c r="T9" s="1"/>
      <c r="U9" s="1"/>
    </row>
    <row r="10" spans="1:24" x14ac:dyDescent="0.2">
      <c r="A10" s="30" t="s">
        <v>60</v>
      </c>
      <c r="B10" s="45"/>
      <c r="C10" s="30" t="s">
        <v>147</v>
      </c>
      <c r="D10" s="1"/>
      <c r="E10" s="1"/>
      <c r="F10" s="1"/>
      <c r="G10" s="1"/>
      <c r="H10" s="1"/>
      <c r="I10" s="1"/>
      <c r="J10" s="1"/>
      <c r="K10" s="1"/>
      <c r="L10" s="6"/>
      <c r="M10" s="6"/>
      <c r="N10" s="6"/>
      <c r="O10" s="6"/>
      <c r="P10" s="6"/>
      <c r="Q10" s="6"/>
      <c r="R10" s="1"/>
      <c r="S10" s="1"/>
      <c r="T10" s="1"/>
      <c r="U10" s="1"/>
    </row>
    <row r="11" spans="1:24" x14ac:dyDescent="0.2">
      <c r="A11" s="30" t="s">
        <v>6</v>
      </c>
      <c r="B11" s="45"/>
      <c r="C11" s="30" t="s">
        <v>137</v>
      </c>
      <c r="D11" s="1"/>
      <c r="E11" s="1"/>
      <c r="F11" s="1"/>
      <c r="G11" s="1"/>
      <c r="H11" s="1"/>
      <c r="I11" s="1"/>
      <c r="J11" s="1"/>
      <c r="K11" s="1"/>
      <c r="L11" s="6"/>
      <c r="M11" s="6"/>
      <c r="N11" s="6"/>
      <c r="O11" s="6"/>
      <c r="P11" s="6"/>
      <c r="Q11" s="6"/>
      <c r="R11" s="1"/>
      <c r="S11" s="1"/>
      <c r="T11" s="1"/>
      <c r="U11" s="1"/>
    </row>
    <row r="12" spans="1:24" x14ac:dyDescent="0.2">
      <c r="A12" s="26" t="s">
        <v>38</v>
      </c>
      <c r="B12" s="26"/>
      <c r="C12" s="41" t="s">
        <v>148</v>
      </c>
      <c r="D12" s="1"/>
      <c r="E12" s="1"/>
      <c r="F12" s="1"/>
      <c r="G12" s="1"/>
      <c r="H12" s="1"/>
      <c r="I12" s="1"/>
      <c r="J12" s="1"/>
      <c r="K12" s="1"/>
      <c r="L12" s="6"/>
      <c r="M12" s="6"/>
      <c r="N12" s="6"/>
      <c r="O12" s="6"/>
      <c r="P12" s="6"/>
      <c r="Q12" s="6"/>
      <c r="R12" s="1"/>
      <c r="S12" s="1"/>
      <c r="T12" s="1"/>
      <c r="U12" s="23"/>
      <c r="X12" s="23"/>
    </row>
    <row r="13" spans="1:24" x14ac:dyDescent="0.2">
      <c r="A13" s="366" t="s">
        <v>3</v>
      </c>
      <c r="B13" s="366"/>
      <c r="C13" s="366"/>
      <c r="D13" s="366"/>
      <c r="E13" s="366"/>
      <c r="F13" s="366"/>
      <c r="G13" s="366"/>
      <c r="H13" s="366"/>
      <c r="I13" s="366"/>
      <c r="J13" s="366"/>
      <c r="K13" s="366"/>
      <c r="L13" s="366"/>
      <c r="M13" s="366"/>
      <c r="N13" s="366"/>
      <c r="O13" s="366"/>
      <c r="P13" s="366"/>
      <c r="Q13" s="366"/>
      <c r="R13" s="366"/>
      <c r="S13" s="366"/>
      <c r="T13" s="366"/>
      <c r="U13" s="366"/>
      <c r="V13" s="366"/>
      <c r="W13" s="366"/>
      <c r="X13" s="366"/>
    </row>
    <row r="14" spans="1:24" ht="33" customHeight="1" x14ac:dyDescent="0.2">
      <c r="A14" s="399" t="s">
        <v>149</v>
      </c>
      <c r="B14" s="399"/>
      <c r="C14" s="399"/>
      <c r="D14" s="399"/>
      <c r="E14" s="399"/>
      <c r="F14" s="399"/>
      <c r="G14" s="399"/>
      <c r="H14" s="399"/>
      <c r="I14" s="399"/>
      <c r="J14" s="399"/>
      <c r="K14" s="399"/>
      <c r="L14" s="399"/>
      <c r="M14" s="399"/>
      <c r="N14" s="399"/>
      <c r="O14" s="399"/>
      <c r="P14" s="399"/>
      <c r="Q14" s="399"/>
      <c r="R14" s="399"/>
      <c r="S14" s="399"/>
      <c r="T14" s="399"/>
      <c r="U14" s="399"/>
      <c r="V14" s="399"/>
      <c r="W14" s="399"/>
      <c r="X14" s="399"/>
    </row>
    <row r="15" spans="1:24" x14ac:dyDescent="0.2">
      <c r="A15" s="6"/>
      <c r="B15" s="6"/>
      <c r="C15" s="6"/>
      <c r="D15" s="6"/>
      <c r="E15" s="6"/>
      <c r="F15" s="6"/>
      <c r="G15" s="6"/>
      <c r="H15" s="6"/>
      <c r="I15" s="6"/>
      <c r="J15" s="6"/>
      <c r="K15" s="6"/>
      <c r="L15" s="6"/>
      <c r="M15" s="6"/>
      <c r="N15" s="6"/>
      <c r="O15" s="6"/>
      <c r="P15" s="6"/>
      <c r="Q15" s="6"/>
      <c r="R15" s="1"/>
      <c r="S15" s="1"/>
      <c r="T15" s="1"/>
      <c r="U15" s="1"/>
    </row>
    <row r="16" spans="1:24" ht="12.7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4"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4" ht="120" x14ac:dyDescent="0.2">
      <c r="A18" s="53">
        <v>1</v>
      </c>
      <c r="B18" s="398" t="s">
        <v>150</v>
      </c>
      <c r="C18" s="398"/>
      <c r="D18" s="54" t="s">
        <v>151</v>
      </c>
      <c r="E18" s="55">
        <v>0.35</v>
      </c>
      <c r="F18" s="47">
        <f>$F$27*E18</f>
        <v>1759757.2999999998</v>
      </c>
      <c r="G18" s="47">
        <f>$F$27*E18</f>
        <v>1759757.2999999998</v>
      </c>
      <c r="H18" s="14">
        <f>J18+L18+N18+P18</f>
        <v>460</v>
      </c>
      <c r="I18" s="56">
        <f>K18+O18+Q18</f>
        <v>511</v>
      </c>
      <c r="J18" s="53">
        <v>110</v>
      </c>
      <c r="K18" s="57">
        <v>222</v>
      </c>
      <c r="L18" s="53">
        <v>110</v>
      </c>
      <c r="M18" s="56">
        <v>110</v>
      </c>
      <c r="N18" s="53">
        <v>120</v>
      </c>
      <c r="O18" s="268">
        <v>120</v>
      </c>
      <c r="P18" s="53">
        <v>120</v>
      </c>
      <c r="Q18" s="268">
        <v>169</v>
      </c>
      <c r="R18" s="13">
        <f>J18+L18+N18+P18</f>
        <v>460</v>
      </c>
      <c r="S18" s="13">
        <f>K18+M18+O18+Q18</f>
        <v>621</v>
      </c>
      <c r="T18" s="13">
        <f>S18-R18</f>
        <v>161</v>
      </c>
      <c r="U18" s="269" t="s">
        <v>1140</v>
      </c>
      <c r="V18" s="5">
        <f>Q18/P18*100</f>
        <v>140.83333333333334</v>
      </c>
      <c r="W18" s="5">
        <f>G18/F18*100</f>
        <v>100</v>
      </c>
      <c r="X18" s="5">
        <f>V18/W18*100</f>
        <v>140.83333333333334</v>
      </c>
    </row>
    <row r="19" spans="1:24" ht="72" x14ac:dyDescent="0.2">
      <c r="A19" s="53">
        <v>2</v>
      </c>
      <c r="B19" s="398" t="s">
        <v>152</v>
      </c>
      <c r="C19" s="398"/>
      <c r="D19" s="54" t="s">
        <v>153</v>
      </c>
      <c r="E19" s="55">
        <v>0.05</v>
      </c>
      <c r="F19" s="47">
        <f t="shared" ref="F19:F26" si="0">$F$27*E19</f>
        <v>251393.90000000002</v>
      </c>
      <c r="G19" s="47">
        <f t="shared" ref="G19:G26" si="1">$F$27*E19</f>
        <v>251393.90000000002</v>
      </c>
      <c r="H19" s="14">
        <f t="shared" ref="H19:H26" si="2">J19+L19+N19+P19</f>
        <v>30</v>
      </c>
      <c r="I19" s="56">
        <f t="shared" ref="I19:I26" si="3">K19+O19+Q19</f>
        <v>40</v>
      </c>
      <c r="J19" s="53">
        <v>7</v>
      </c>
      <c r="K19" s="57">
        <v>26</v>
      </c>
      <c r="L19" s="53">
        <v>7</v>
      </c>
      <c r="M19" s="56">
        <v>7</v>
      </c>
      <c r="N19" s="53">
        <v>8</v>
      </c>
      <c r="O19" s="268">
        <v>8</v>
      </c>
      <c r="P19" s="53">
        <v>8</v>
      </c>
      <c r="Q19" s="268">
        <v>6</v>
      </c>
      <c r="R19" s="13">
        <f t="shared" ref="R19:S27" si="4">J19+L19+N19+P19</f>
        <v>30</v>
      </c>
      <c r="S19" s="13">
        <f t="shared" si="4"/>
        <v>47</v>
      </c>
      <c r="T19" s="13">
        <f t="shared" ref="T19:T27" si="5">S19-R19</f>
        <v>17</v>
      </c>
      <c r="U19" s="269" t="s">
        <v>1059</v>
      </c>
      <c r="V19" s="277">
        <f t="shared" ref="V19:V27" si="6">Q19/P19*100</f>
        <v>75</v>
      </c>
      <c r="W19" s="5">
        <f t="shared" ref="W19:W27" si="7">G19/F19*100</f>
        <v>100</v>
      </c>
      <c r="X19" s="5">
        <f t="shared" ref="X19:X27" si="8">V19/W19*100</f>
        <v>75</v>
      </c>
    </row>
    <row r="20" spans="1:24" ht="84" x14ac:dyDescent="0.2">
      <c r="A20" s="53">
        <v>3</v>
      </c>
      <c r="B20" s="398" t="s">
        <v>154</v>
      </c>
      <c r="C20" s="398"/>
      <c r="D20" s="54" t="s">
        <v>155</v>
      </c>
      <c r="E20" s="55">
        <v>0.05</v>
      </c>
      <c r="F20" s="47">
        <f t="shared" si="0"/>
        <v>251393.90000000002</v>
      </c>
      <c r="G20" s="47">
        <f t="shared" si="1"/>
        <v>251393.90000000002</v>
      </c>
      <c r="H20" s="14">
        <f t="shared" si="2"/>
        <v>20</v>
      </c>
      <c r="I20" s="56">
        <f t="shared" si="3"/>
        <v>194</v>
      </c>
      <c r="J20" s="53">
        <v>5</v>
      </c>
      <c r="K20" s="57">
        <v>10</v>
      </c>
      <c r="L20" s="53">
        <v>5</v>
      </c>
      <c r="M20" s="56">
        <v>5</v>
      </c>
      <c r="N20" s="53">
        <v>5</v>
      </c>
      <c r="O20" s="268">
        <v>15</v>
      </c>
      <c r="P20" s="53">
        <v>5</v>
      </c>
      <c r="Q20" s="268">
        <v>169</v>
      </c>
      <c r="R20" s="13">
        <f t="shared" si="4"/>
        <v>20</v>
      </c>
      <c r="S20" s="13">
        <f t="shared" si="4"/>
        <v>199</v>
      </c>
      <c r="T20" s="13">
        <f t="shared" si="5"/>
        <v>179</v>
      </c>
      <c r="U20" s="269" t="s">
        <v>1141</v>
      </c>
      <c r="V20" s="277">
        <f t="shared" si="6"/>
        <v>3379.9999999999995</v>
      </c>
      <c r="W20" s="5">
        <f t="shared" si="7"/>
        <v>100</v>
      </c>
      <c r="X20" s="5">
        <f t="shared" si="8"/>
        <v>3379.9999999999995</v>
      </c>
    </row>
    <row r="21" spans="1:24" ht="45" customHeight="1" x14ac:dyDescent="0.2">
      <c r="A21" s="53">
        <v>4</v>
      </c>
      <c r="B21" s="398" t="s">
        <v>156</v>
      </c>
      <c r="C21" s="398"/>
      <c r="D21" s="54" t="s">
        <v>157</v>
      </c>
      <c r="E21" s="55">
        <v>0.3</v>
      </c>
      <c r="F21" s="47">
        <f t="shared" si="0"/>
        <v>1508363.4</v>
      </c>
      <c r="G21" s="47">
        <f t="shared" si="1"/>
        <v>1508363.4</v>
      </c>
      <c r="H21" s="14">
        <f t="shared" si="2"/>
        <v>16</v>
      </c>
      <c r="I21" s="56">
        <f t="shared" si="3"/>
        <v>28</v>
      </c>
      <c r="J21" s="53">
        <v>4</v>
      </c>
      <c r="K21" s="57">
        <v>4</v>
      </c>
      <c r="L21" s="53">
        <v>4</v>
      </c>
      <c r="M21" s="56">
        <v>4</v>
      </c>
      <c r="N21" s="53">
        <v>4</v>
      </c>
      <c r="O21" s="268">
        <v>12</v>
      </c>
      <c r="P21" s="53">
        <v>4</v>
      </c>
      <c r="Q21" s="268">
        <v>12</v>
      </c>
      <c r="R21" s="13">
        <f t="shared" si="4"/>
        <v>16</v>
      </c>
      <c r="S21" s="13">
        <f t="shared" si="4"/>
        <v>32</v>
      </c>
      <c r="T21" s="13">
        <f t="shared" si="5"/>
        <v>16</v>
      </c>
      <c r="U21" s="269" t="s">
        <v>1060</v>
      </c>
      <c r="V21" s="277">
        <f t="shared" si="6"/>
        <v>300</v>
      </c>
      <c r="W21" s="5">
        <f t="shared" si="7"/>
        <v>100</v>
      </c>
      <c r="X21" s="5">
        <f t="shared" si="8"/>
        <v>300</v>
      </c>
    </row>
    <row r="22" spans="1:24" ht="60" x14ac:dyDescent="0.2">
      <c r="A22" s="53">
        <v>5</v>
      </c>
      <c r="B22" s="398" t="s">
        <v>158</v>
      </c>
      <c r="C22" s="398"/>
      <c r="D22" s="54" t="s">
        <v>159</v>
      </c>
      <c r="E22" s="55">
        <v>0.05</v>
      </c>
      <c r="F22" s="47">
        <f t="shared" si="0"/>
        <v>251393.90000000002</v>
      </c>
      <c r="G22" s="47">
        <f t="shared" si="1"/>
        <v>251393.90000000002</v>
      </c>
      <c r="H22" s="14">
        <f t="shared" si="2"/>
        <v>20</v>
      </c>
      <c r="I22" s="56">
        <f t="shared" si="3"/>
        <v>26</v>
      </c>
      <c r="J22" s="53">
        <v>5</v>
      </c>
      <c r="K22" s="57">
        <v>1</v>
      </c>
      <c r="L22" s="53">
        <v>5</v>
      </c>
      <c r="M22" s="56">
        <v>5</v>
      </c>
      <c r="N22" s="53">
        <v>5</v>
      </c>
      <c r="O22" s="268">
        <v>15</v>
      </c>
      <c r="P22" s="53">
        <v>5</v>
      </c>
      <c r="Q22" s="268">
        <v>10</v>
      </c>
      <c r="R22" s="13">
        <f t="shared" si="4"/>
        <v>20</v>
      </c>
      <c r="S22" s="13">
        <f t="shared" si="4"/>
        <v>31</v>
      </c>
      <c r="T22" s="13">
        <f t="shared" si="5"/>
        <v>11</v>
      </c>
      <c r="U22" s="269" t="s">
        <v>1142</v>
      </c>
      <c r="V22" s="277">
        <f t="shared" si="6"/>
        <v>200</v>
      </c>
      <c r="W22" s="5">
        <f t="shared" si="7"/>
        <v>100</v>
      </c>
      <c r="X22" s="5">
        <f t="shared" si="8"/>
        <v>200</v>
      </c>
    </row>
    <row r="23" spans="1:24" ht="96" x14ac:dyDescent="0.2">
      <c r="A23" s="53">
        <v>6</v>
      </c>
      <c r="B23" s="398" t="s">
        <v>160</v>
      </c>
      <c r="C23" s="398"/>
      <c r="D23" s="54" t="s">
        <v>161</v>
      </c>
      <c r="E23" s="55">
        <v>0.05</v>
      </c>
      <c r="F23" s="47">
        <f t="shared" si="0"/>
        <v>251393.90000000002</v>
      </c>
      <c r="G23" s="47">
        <f t="shared" si="1"/>
        <v>251393.90000000002</v>
      </c>
      <c r="H23" s="14">
        <f t="shared" si="2"/>
        <v>8</v>
      </c>
      <c r="I23" s="56">
        <f t="shared" si="3"/>
        <v>34</v>
      </c>
      <c r="J23" s="53">
        <v>2</v>
      </c>
      <c r="K23" s="57">
        <v>2</v>
      </c>
      <c r="L23" s="53">
        <v>2</v>
      </c>
      <c r="M23" s="56">
        <v>2</v>
      </c>
      <c r="N23" s="53">
        <v>2</v>
      </c>
      <c r="O23" s="268">
        <v>1</v>
      </c>
      <c r="P23" s="53">
        <v>2</v>
      </c>
      <c r="Q23" s="268">
        <v>31</v>
      </c>
      <c r="R23" s="13">
        <f t="shared" si="4"/>
        <v>8</v>
      </c>
      <c r="S23" s="13">
        <f t="shared" si="4"/>
        <v>36</v>
      </c>
      <c r="T23" s="13">
        <f t="shared" si="5"/>
        <v>28</v>
      </c>
      <c r="U23" s="269" t="s">
        <v>1143</v>
      </c>
      <c r="V23" s="277">
        <f t="shared" si="6"/>
        <v>1550</v>
      </c>
      <c r="W23" s="5">
        <f t="shared" si="7"/>
        <v>100</v>
      </c>
      <c r="X23" s="5">
        <f t="shared" si="8"/>
        <v>1550</v>
      </c>
    </row>
    <row r="24" spans="1:24" ht="58.5" customHeight="1" x14ac:dyDescent="0.2">
      <c r="A24" s="53">
        <v>7</v>
      </c>
      <c r="B24" s="398" t="s">
        <v>162</v>
      </c>
      <c r="C24" s="398"/>
      <c r="D24" s="54" t="s">
        <v>44</v>
      </c>
      <c r="E24" s="55">
        <v>0.05</v>
      </c>
      <c r="F24" s="47">
        <f t="shared" si="0"/>
        <v>251393.90000000002</v>
      </c>
      <c r="G24" s="47">
        <f t="shared" si="1"/>
        <v>251393.90000000002</v>
      </c>
      <c r="H24" s="14">
        <f t="shared" si="2"/>
        <v>16</v>
      </c>
      <c r="I24" s="56">
        <f t="shared" si="3"/>
        <v>820</v>
      </c>
      <c r="J24" s="53">
        <v>4</v>
      </c>
      <c r="K24" s="57">
        <v>4</v>
      </c>
      <c r="L24" s="53">
        <v>4</v>
      </c>
      <c r="M24" s="56">
        <v>4</v>
      </c>
      <c r="N24" s="53">
        <v>4</v>
      </c>
      <c r="O24" s="268">
        <v>16</v>
      </c>
      <c r="P24" s="53">
        <v>4</v>
      </c>
      <c r="Q24" s="268">
        <v>800</v>
      </c>
      <c r="R24" s="13">
        <f t="shared" si="4"/>
        <v>16</v>
      </c>
      <c r="S24" s="13">
        <f t="shared" si="4"/>
        <v>824</v>
      </c>
      <c r="T24" s="13">
        <f t="shared" si="5"/>
        <v>808</v>
      </c>
      <c r="U24" s="269" t="s">
        <v>1144</v>
      </c>
      <c r="V24" s="277">
        <f t="shared" si="6"/>
        <v>20000</v>
      </c>
      <c r="W24" s="5">
        <f t="shared" si="7"/>
        <v>100</v>
      </c>
      <c r="X24" s="5">
        <f t="shared" si="8"/>
        <v>20000</v>
      </c>
    </row>
    <row r="25" spans="1:24" ht="45" customHeight="1" x14ac:dyDescent="0.2">
      <c r="A25" s="53">
        <v>8</v>
      </c>
      <c r="B25" s="398" t="s">
        <v>163</v>
      </c>
      <c r="C25" s="398"/>
      <c r="D25" s="54" t="s">
        <v>164</v>
      </c>
      <c r="E25" s="55">
        <v>0.05</v>
      </c>
      <c r="F25" s="47">
        <f t="shared" si="0"/>
        <v>251393.90000000002</v>
      </c>
      <c r="G25" s="47">
        <f t="shared" si="1"/>
        <v>251393.90000000002</v>
      </c>
      <c r="H25" s="14">
        <f t="shared" si="2"/>
        <v>10</v>
      </c>
      <c r="I25" s="56">
        <f t="shared" si="3"/>
        <v>37</v>
      </c>
      <c r="J25" s="53">
        <v>2</v>
      </c>
      <c r="K25" s="57">
        <v>4</v>
      </c>
      <c r="L25" s="53">
        <v>2</v>
      </c>
      <c r="M25" s="56">
        <v>2</v>
      </c>
      <c r="N25" s="53">
        <v>3</v>
      </c>
      <c r="O25" s="268">
        <v>7</v>
      </c>
      <c r="P25" s="53">
        <v>3</v>
      </c>
      <c r="Q25" s="268">
        <v>26</v>
      </c>
      <c r="R25" s="13">
        <f t="shared" si="4"/>
        <v>10</v>
      </c>
      <c r="S25" s="13">
        <f t="shared" si="4"/>
        <v>39</v>
      </c>
      <c r="T25" s="13">
        <f t="shared" si="5"/>
        <v>29</v>
      </c>
      <c r="U25" s="269" t="s">
        <v>1145</v>
      </c>
      <c r="V25" s="277">
        <f t="shared" si="6"/>
        <v>866.66666666666663</v>
      </c>
      <c r="W25" s="5">
        <f t="shared" si="7"/>
        <v>100</v>
      </c>
      <c r="X25" s="5">
        <f t="shared" si="8"/>
        <v>866.66666666666663</v>
      </c>
    </row>
    <row r="26" spans="1:24" ht="45" customHeight="1" x14ac:dyDescent="0.2">
      <c r="A26" s="53">
        <v>9</v>
      </c>
      <c r="B26" s="398" t="s">
        <v>165</v>
      </c>
      <c r="C26" s="398"/>
      <c r="D26" s="54" t="s">
        <v>166</v>
      </c>
      <c r="E26" s="55">
        <v>0.05</v>
      </c>
      <c r="F26" s="47">
        <f t="shared" si="0"/>
        <v>251393.90000000002</v>
      </c>
      <c r="G26" s="47">
        <f t="shared" si="1"/>
        <v>251393.90000000002</v>
      </c>
      <c r="H26" s="14">
        <f t="shared" si="2"/>
        <v>40</v>
      </c>
      <c r="I26" s="56">
        <f t="shared" si="3"/>
        <v>22</v>
      </c>
      <c r="J26" s="53">
        <v>10</v>
      </c>
      <c r="K26" s="57">
        <v>10</v>
      </c>
      <c r="L26" s="53">
        <v>10</v>
      </c>
      <c r="M26" s="56">
        <v>10</v>
      </c>
      <c r="N26" s="53">
        <v>10</v>
      </c>
      <c r="O26" s="268">
        <v>6</v>
      </c>
      <c r="P26" s="53">
        <v>10</v>
      </c>
      <c r="Q26" s="268">
        <v>6</v>
      </c>
      <c r="R26" s="13">
        <f t="shared" si="4"/>
        <v>40</v>
      </c>
      <c r="S26" s="13">
        <f t="shared" si="4"/>
        <v>32</v>
      </c>
      <c r="T26" s="13">
        <f t="shared" si="5"/>
        <v>-8</v>
      </c>
      <c r="U26" s="270" t="s">
        <v>1146</v>
      </c>
      <c r="V26" s="277">
        <f t="shared" si="6"/>
        <v>60</v>
      </c>
      <c r="W26" s="5">
        <f t="shared" si="7"/>
        <v>100</v>
      </c>
      <c r="X26" s="5">
        <f t="shared" si="8"/>
        <v>60</v>
      </c>
    </row>
    <row r="27" spans="1:24" s="1" customFormat="1" ht="36.75" customHeight="1" x14ac:dyDescent="0.2">
      <c r="A27" s="370" t="s">
        <v>24</v>
      </c>
      <c r="B27" s="371"/>
      <c r="C27" s="372"/>
      <c r="D27" s="18"/>
      <c r="E27" s="59">
        <f>SUM(E18:E26)</f>
        <v>1.0000000000000002</v>
      </c>
      <c r="F27" s="19">
        <f>SEGUIMIENTO!D42</f>
        <v>5027878</v>
      </c>
      <c r="G27" s="19">
        <f>SEGUIMIENTO!E42</f>
        <v>5027878</v>
      </c>
      <c r="H27" s="18">
        <f t="shared" ref="H27:Q27" si="9">SUM(H18:H26)</f>
        <v>620</v>
      </c>
      <c r="I27" s="18">
        <f t="shared" si="9"/>
        <v>1712</v>
      </c>
      <c r="J27" s="18">
        <f t="shared" si="9"/>
        <v>149</v>
      </c>
      <c r="K27" s="18">
        <f t="shared" si="9"/>
        <v>283</v>
      </c>
      <c r="L27" s="18">
        <f t="shared" si="9"/>
        <v>149</v>
      </c>
      <c r="M27" s="18">
        <f t="shared" si="9"/>
        <v>149</v>
      </c>
      <c r="N27" s="18">
        <f t="shared" si="9"/>
        <v>161</v>
      </c>
      <c r="O27" s="18">
        <f t="shared" si="9"/>
        <v>200</v>
      </c>
      <c r="P27" s="18">
        <f t="shared" si="9"/>
        <v>161</v>
      </c>
      <c r="Q27" s="18">
        <f t="shared" si="9"/>
        <v>1229</v>
      </c>
      <c r="R27" s="14">
        <f t="shared" si="4"/>
        <v>620</v>
      </c>
      <c r="S27" s="14">
        <f t="shared" si="4"/>
        <v>1861</v>
      </c>
      <c r="T27" s="14">
        <f t="shared" si="5"/>
        <v>1241</v>
      </c>
      <c r="U27" s="14"/>
      <c r="V27" s="277">
        <f t="shared" si="6"/>
        <v>763.35403726708068</v>
      </c>
      <c r="W27" s="5">
        <f t="shared" si="7"/>
        <v>100</v>
      </c>
      <c r="X27" s="5">
        <f t="shared" si="8"/>
        <v>763.35403726708068</v>
      </c>
    </row>
    <row r="28" spans="1:24" s="6" customFormat="1" ht="14.25" customHeight="1" x14ac:dyDescent="0.2">
      <c r="F28" s="10"/>
    </row>
    <row r="29" spans="1:24" s="6" customFormat="1" ht="14.25" customHeight="1" x14ac:dyDescent="0.2">
      <c r="B29" s="11" t="s">
        <v>25</v>
      </c>
      <c r="F29" s="10"/>
      <c r="H29" s="6" t="s">
        <v>26</v>
      </c>
    </row>
    <row r="33" spans="3:26" x14ac:dyDescent="0.2">
      <c r="C33" s="6"/>
      <c r="D33" s="6"/>
      <c r="E33" s="6"/>
      <c r="F33" s="6"/>
      <c r="G33" s="6"/>
      <c r="H33" s="6"/>
      <c r="I33" s="6"/>
      <c r="J33" s="6"/>
      <c r="K33" s="6"/>
      <c r="L33" s="6"/>
      <c r="M33" s="6"/>
      <c r="N33" s="6"/>
      <c r="O33" s="6"/>
      <c r="P33" s="6"/>
      <c r="Q33" s="6"/>
      <c r="T33" s="1"/>
      <c r="U33" s="50"/>
      <c r="V33" s="395"/>
      <c r="W33" s="395"/>
      <c r="X33" s="6"/>
      <c r="Y33" s="6"/>
      <c r="Z33" s="6"/>
    </row>
    <row r="34" spans="3:26" x14ac:dyDescent="0.2">
      <c r="C34" s="388" t="s">
        <v>89</v>
      </c>
      <c r="D34" s="388"/>
      <c r="E34" s="388"/>
      <c r="F34" s="6"/>
      <c r="G34" s="6"/>
      <c r="H34" s="6"/>
      <c r="I34" s="6"/>
      <c r="J34" s="387" t="s">
        <v>112</v>
      </c>
      <c r="K34" s="387"/>
      <c r="L34" s="387"/>
      <c r="M34" s="387"/>
      <c r="N34" s="387"/>
      <c r="O34" s="387"/>
      <c r="P34" s="387"/>
      <c r="Q34" s="387"/>
      <c r="R34" s="387"/>
      <c r="S34" s="387"/>
      <c r="T34" s="387"/>
      <c r="U34" s="387"/>
      <c r="V34" s="387"/>
      <c r="W34" s="387"/>
      <c r="X34" s="387"/>
      <c r="Y34" s="6"/>
      <c r="Z34" s="6"/>
    </row>
    <row r="35" spans="3:26" x14ac:dyDescent="0.2">
      <c r="C35" s="387" t="s">
        <v>53</v>
      </c>
      <c r="D35" s="387"/>
      <c r="E35" s="387"/>
      <c r="F35" s="6"/>
      <c r="G35" s="6"/>
      <c r="H35" s="6"/>
      <c r="I35" s="6"/>
      <c r="J35" s="387" t="s">
        <v>167</v>
      </c>
      <c r="K35" s="387"/>
      <c r="L35" s="387"/>
      <c r="M35" s="387"/>
      <c r="N35" s="387"/>
      <c r="O35" s="387"/>
      <c r="P35" s="387"/>
      <c r="Q35" s="387"/>
      <c r="R35" s="387"/>
      <c r="S35" s="387"/>
      <c r="T35" s="387"/>
      <c r="U35" s="387"/>
      <c r="V35" s="387"/>
      <c r="W35" s="387"/>
      <c r="X35" s="387"/>
      <c r="Y35" s="6"/>
      <c r="Z35" s="6"/>
    </row>
    <row r="44" spans="3:26" x14ac:dyDescent="0.2">
      <c r="R44" s="1"/>
      <c r="S44" s="1"/>
      <c r="T44" s="1"/>
      <c r="U44" s="1"/>
    </row>
    <row r="45" spans="3:26" x14ac:dyDescent="0.2">
      <c r="R45" s="1"/>
      <c r="S45" s="1"/>
      <c r="T45" s="1"/>
      <c r="U45" s="1"/>
    </row>
    <row r="46" spans="3:26" x14ac:dyDescent="0.2">
      <c r="R46" s="1"/>
      <c r="S46" s="1"/>
      <c r="T46" s="1"/>
      <c r="U46" s="1"/>
    </row>
    <row r="47" spans="3:26" x14ac:dyDescent="0.2">
      <c r="R47" s="1"/>
      <c r="S47" s="1"/>
      <c r="T47" s="1"/>
      <c r="U47" s="1"/>
    </row>
    <row r="48" spans="3:26" x14ac:dyDescent="0.2">
      <c r="R48" s="1"/>
      <c r="S48" s="1"/>
      <c r="T48" s="1"/>
      <c r="U48" s="1"/>
    </row>
    <row r="49" spans="18:21" x14ac:dyDescent="0.2">
      <c r="R49" s="1"/>
      <c r="S49" s="1"/>
      <c r="T49" s="1"/>
      <c r="U49" s="1"/>
    </row>
  </sheetData>
  <mergeCells count="36">
    <mergeCell ref="A1:X1"/>
    <mergeCell ref="A2:X2"/>
    <mergeCell ref="A3:X3"/>
    <mergeCell ref="A4:X4"/>
    <mergeCell ref="A5:X5"/>
    <mergeCell ref="A6:X6"/>
    <mergeCell ref="A13:X13"/>
    <mergeCell ref="A14:X14"/>
    <mergeCell ref="A16:C16"/>
    <mergeCell ref="D16:D17"/>
    <mergeCell ref="E16:E17"/>
    <mergeCell ref="F16:G16"/>
    <mergeCell ref="H16:I16"/>
    <mergeCell ref="J16:K16"/>
    <mergeCell ref="L16:M16"/>
    <mergeCell ref="N16:O16"/>
    <mergeCell ref="P16:Q16"/>
    <mergeCell ref="R16:T16"/>
    <mergeCell ref="U16:U17"/>
    <mergeCell ref="V16:X16"/>
    <mergeCell ref="B17:C17"/>
    <mergeCell ref="B18:C18"/>
    <mergeCell ref="B19:C19"/>
    <mergeCell ref="B20:C20"/>
    <mergeCell ref="B21:C21"/>
    <mergeCell ref="B22:C22"/>
    <mergeCell ref="B23:C23"/>
    <mergeCell ref="B24:C24"/>
    <mergeCell ref="C35:E35"/>
    <mergeCell ref="J35:X35"/>
    <mergeCell ref="B25:C25"/>
    <mergeCell ref="B26:C26"/>
    <mergeCell ref="A27:C27"/>
    <mergeCell ref="V33:W33"/>
    <mergeCell ref="C34:E34"/>
    <mergeCell ref="J34:X34"/>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topLeftCell="A12" workbookViewId="0">
      <selection activeCell="V19" sqref="V19"/>
    </sheetView>
  </sheetViews>
  <sheetFormatPr baseColWidth="10" defaultRowHeight="12.75" x14ac:dyDescent="0.2"/>
  <cols>
    <col min="1" max="1" width="11" style="36" customWidth="1"/>
    <col min="2" max="2" width="7.85546875" style="36" customWidth="1"/>
    <col min="3" max="3" width="31.28515625" style="36" customWidth="1"/>
    <col min="4" max="4" width="11.42578125" style="36"/>
    <col min="5" max="5" width="10.85546875" style="36" customWidth="1"/>
    <col min="6" max="6" width="12.42578125" style="36" customWidth="1"/>
    <col min="7" max="7" width="10.85546875" style="36" customWidth="1"/>
    <col min="8" max="13" width="9.28515625" style="36" hidden="1" customWidth="1"/>
    <col min="14" max="14" width="10.7109375" style="36" hidden="1" customWidth="1"/>
    <col min="15" max="15" width="9.28515625" style="36" hidden="1" customWidth="1"/>
    <col min="16" max="20" width="9.28515625" style="36" customWidth="1"/>
    <col min="21" max="21" width="19.710937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311</v>
      </c>
      <c r="C8" s="145" t="s">
        <v>809</v>
      </c>
      <c r="D8" s="154"/>
      <c r="E8" s="1"/>
      <c r="F8" s="1"/>
      <c r="G8" s="1"/>
      <c r="H8" s="1"/>
      <c r="I8" s="1"/>
      <c r="J8" s="1"/>
      <c r="K8" s="1"/>
      <c r="L8" s="1"/>
      <c r="M8" s="1"/>
      <c r="N8" s="1"/>
      <c r="O8" s="1"/>
      <c r="P8" s="1"/>
      <c r="Q8" s="1"/>
    </row>
    <row r="9" spans="1:24" x14ac:dyDescent="0.2">
      <c r="A9" s="143" t="s">
        <v>0</v>
      </c>
      <c r="B9" s="144">
        <v>10</v>
      </c>
      <c r="C9" s="145" t="s">
        <v>810</v>
      </c>
      <c r="D9" s="154"/>
      <c r="E9" s="1"/>
      <c r="F9" s="1"/>
      <c r="G9" s="1"/>
      <c r="H9" s="1"/>
      <c r="I9" s="1"/>
      <c r="J9" s="1"/>
      <c r="K9" s="1"/>
      <c r="L9" s="6"/>
      <c r="M9" s="6"/>
      <c r="N9" s="6"/>
      <c r="O9" s="6"/>
      <c r="P9" s="6"/>
      <c r="Q9" s="6"/>
    </row>
    <row r="10" spans="1:24" x14ac:dyDescent="0.2">
      <c r="A10" s="143" t="s">
        <v>461</v>
      </c>
      <c r="B10" s="144">
        <v>2</v>
      </c>
      <c r="C10" s="145" t="s">
        <v>818</v>
      </c>
      <c r="D10" s="154"/>
      <c r="E10" s="1"/>
      <c r="F10" s="1"/>
      <c r="G10" s="1"/>
      <c r="H10" s="1"/>
      <c r="I10" s="1"/>
      <c r="J10" s="1"/>
      <c r="K10" s="1"/>
      <c r="L10" s="6"/>
      <c r="M10" s="6"/>
      <c r="N10" s="6"/>
      <c r="O10" s="6"/>
      <c r="P10" s="6"/>
      <c r="Q10" s="6"/>
    </row>
    <row r="11" spans="1:24" x14ac:dyDescent="0.2">
      <c r="A11" s="143" t="s">
        <v>6</v>
      </c>
      <c r="B11" s="147">
        <v>32</v>
      </c>
      <c r="C11" s="145" t="s">
        <v>825</v>
      </c>
      <c r="D11" s="154"/>
      <c r="E11" s="1"/>
      <c r="F11" s="1"/>
      <c r="G11" s="1"/>
      <c r="H11" s="1"/>
      <c r="I11" s="1"/>
      <c r="J11" s="1"/>
      <c r="K11" s="1"/>
      <c r="L11" s="6"/>
      <c r="M11" s="6"/>
      <c r="N11" s="6"/>
      <c r="O11" s="6"/>
      <c r="P11" s="6"/>
      <c r="Q11" s="6"/>
    </row>
    <row r="12" spans="1:24" x14ac:dyDescent="0.2">
      <c r="A12" s="143" t="s">
        <v>447</v>
      </c>
      <c r="B12" s="144">
        <v>8</v>
      </c>
      <c r="C12" s="145" t="s">
        <v>826</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T13" s="6"/>
      <c r="U13" s="46"/>
    </row>
    <row r="14" spans="1:24" x14ac:dyDescent="0.2">
      <c r="A14" s="454" t="s">
        <v>3</v>
      </c>
      <c r="B14" s="369"/>
      <c r="C14" s="369"/>
      <c r="D14" s="369"/>
      <c r="E14" s="369"/>
      <c r="F14" s="369"/>
      <c r="G14" s="369"/>
      <c r="H14" s="369"/>
      <c r="I14" s="369"/>
      <c r="J14" s="369"/>
      <c r="K14" s="369"/>
      <c r="L14" s="369"/>
      <c r="M14" s="369"/>
      <c r="N14" s="369"/>
      <c r="O14" s="369"/>
      <c r="P14" s="369"/>
      <c r="Q14" s="369"/>
      <c r="R14" s="369"/>
      <c r="S14" s="369"/>
      <c r="T14" s="369"/>
      <c r="U14" s="369"/>
    </row>
    <row r="15" spans="1:24" ht="25.5" customHeight="1" x14ac:dyDescent="0.2">
      <c r="A15" s="455" t="s">
        <v>827</v>
      </c>
      <c r="B15" s="383"/>
      <c r="C15" s="383"/>
      <c r="D15" s="383"/>
      <c r="E15" s="383"/>
      <c r="F15" s="383"/>
      <c r="G15" s="383"/>
      <c r="H15" s="383"/>
      <c r="I15" s="383"/>
      <c r="J15" s="383"/>
      <c r="K15" s="383"/>
      <c r="L15" s="383"/>
      <c r="M15" s="383"/>
      <c r="N15" s="383"/>
      <c r="O15" s="383"/>
      <c r="P15" s="383"/>
      <c r="Q15" s="383"/>
      <c r="R15" s="383"/>
      <c r="S15" s="383"/>
      <c r="T15" s="383"/>
      <c r="U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69.599999999999994" customHeight="1" x14ac:dyDescent="0.2">
      <c r="A19" s="51">
        <v>1</v>
      </c>
      <c r="B19" s="496" t="s">
        <v>828</v>
      </c>
      <c r="C19" s="497"/>
      <c r="D19" s="222" t="s">
        <v>332</v>
      </c>
      <c r="E19" s="222">
        <v>35</v>
      </c>
      <c r="F19" s="227">
        <f t="shared" ref="F19:F24" si="0">$F$26*E19/100</f>
        <v>103192.25</v>
      </c>
      <c r="G19" s="227">
        <f t="shared" ref="G19:G24" si="1">$G$26*E19/100</f>
        <v>103192.25</v>
      </c>
      <c r="H19" s="201">
        <f t="shared" ref="H19:I25" si="2">J19+L19+N19+P19</f>
        <v>24</v>
      </c>
      <c r="I19" s="201">
        <f t="shared" si="2"/>
        <v>19</v>
      </c>
      <c r="J19" s="51">
        <v>6</v>
      </c>
      <c r="K19" s="38">
        <v>4</v>
      </c>
      <c r="L19" s="51">
        <v>6</v>
      </c>
      <c r="M19" s="38">
        <v>12</v>
      </c>
      <c r="N19" s="51">
        <v>6</v>
      </c>
      <c r="O19" s="292">
        <v>3</v>
      </c>
      <c r="P19" s="283">
        <v>6</v>
      </c>
      <c r="Q19" s="277">
        <v>0</v>
      </c>
      <c r="R19" s="119">
        <f t="shared" ref="R19:S26" si="3">J19+L19+N19+P19</f>
        <v>24</v>
      </c>
      <c r="S19" s="119">
        <f t="shared" si="3"/>
        <v>19</v>
      </c>
      <c r="T19" s="119">
        <f>S19-R19</f>
        <v>-5</v>
      </c>
      <c r="U19" s="230"/>
      <c r="V19" s="5">
        <f>Q19/P19*100</f>
        <v>0</v>
      </c>
      <c r="W19" s="5">
        <f>G19/F19*100</f>
        <v>100</v>
      </c>
      <c r="X19" s="5">
        <f>V19/W19*100</f>
        <v>0</v>
      </c>
    </row>
    <row r="20" spans="1:24" ht="45" customHeight="1" x14ac:dyDescent="0.2">
      <c r="A20" s="51">
        <v>2</v>
      </c>
      <c r="B20" s="496" t="s">
        <v>829</v>
      </c>
      <c r="C20" s="497"/>
      <c r="D20" s="231" t="s">
        <v>815</v>
      </c>
      <c r="E20" s="231">
        <v>15</v>
      </c>
      <c r="F20" s="227">
        <f t="shared" si="0"/>
        <v>44225.25</v>
      </c>
      <c r="G20" s="227">
        <f t="shared" si="1"/>
        <v>44225.25</v>
      </c>
      <c r="H20" s="201">
        <f t="shared" si="2"/>
        <v>4</v>
      </c>
      <c r="I20" s="201">
        <f t="shared" si="2"/>
        <v>4</v>
      </c>
      <c r="J20" s="51">
        <v>1</v>
      </c>
      <c r="K20" s="38">
        <v>1</v>
      </c>
      <c r="L20" s="51">
        <v>1</v>
      </c>
      <c r="M20" s="38">
        <v>1</v>
      </c>
      <c r="N20" s="51">
        <v>1</v>
      </c>
      <c r="O20" s="292">
        <v>1</v>
      </c>
      <c r="P20" s="283">
        <v>1</v>
      </c>
      <c r="Q20" s="277">
        <v>1</v>
      </c>
      <c r="R20" s="119">
        <f t="shared" si="3"/>
        <v>4</v>
      </c>
      <c r="S20" s="119">
        <f t="shared" si="3"/>
        <v>4</v>
      </c>
      <c r="T20" s="119">
        <f t="shared" ref="T20:T26" si="4">S20-R20</f>
        <v>0</v>
      </c>
      <c r="U20" s="230"/>
      <c r="V20" s="277">
        <f t="shared" ref="V20:V26" si="5">Q20/P20*100</f>
        <v>100</v>
      </c>
      <c r="W20" s="5">
        <f t="shared" ref="W20:W26" si="6">G20/F20*100</f>
        <v>100</v>
      </c>
      <c r="X20" s="5">
        <f t="shared" ref="X20:X26" si="7">V20/W20*100</f>
        <v>100</v>
      </c>
    </row>
    <row r="21" spans="1:24" ht="60" customHeight="1" x14ac:dyDescent="0.2">
      <c r="A21" s="51">
        <v>3</v>
      </c>
      <c r="B21" s="496" t="s">
        <v>830</v>
      </c>
      <c r="C21" s="497"/>
      <c r="D21" s="222" t="s">
        <v>86</v>
      </c>
      <c r="E21" s="222">
        <v>10</v>
      </c>
      <c r="F21" s="227">
        <f t="shared" si="0"/>
        <v>29483.5</v>
      </c>
      <c r="G21" s="227">
        <f t="shared" si="1"/>
        <v>29483.5</v>
      </c>
      <c r="H21" s="201">
        <f t="shared" si="2"/>
        <v>2</v>
      </c>
      <c r="I21" s="201">
        <f t="shared" si="2"/>
        <v>6</v>
      </c>
      <c r="J21" s="51">
        <v>0</v>
      </c>
      <c r="K21" s="38">
        <v>4</v>
      </c>
      <c r="L21" s="51">
        <v>1</v>
      </c>
      <c r="M21" s="38">
        <v>1</v>
      </c>
      <c r="N21" s="51">
        <v>0</v>
      </c>
      <c r="O21" s="292">
        <v>1</v>
      </c>
      <c r="P21" s="283">
        <v>1</v>
      </c>
      <c r="Q21" s="277">
        <v>0</v>
      </c>
      <c r="R21" s="119">
        <f t="shared" si="3"/>
        <v>2</v>
      </c>
      <c r="S21" s="119">
        <f t="shared" si="3"/>
        <v>6</v>
      </c>
      <c r="T21" s="119">
        <f t="shared" si="4"/>
        <v>4</v>
      </c>
      <c r="U21" s="230"/>
      <c r="V21" s="277">
        <f t="shared" si="5"/>
        <v>0</v>
      </c>
      <c r="W21" s="5">
        <f t="shared" si="6"/>
        <v>100</v>
      </c>
      <c r="X21" s="5">
        <f t="shared" si="7"/>
        <v>0</v>
      </c>
    </row>
    <row r="22" spans="1:24" ht="45" customHeight="1" x14ac:dyDescent="0.2">
      <c r="A22" s="51">
        <v>4</v>
      </c>
      <c r="B22" s="496" t="s">
        <v>831</v>
      </c>
      <c r="C22" s="497"/>
      <c r="D22" s="222" t="s">
        <v>140</v>
      </c>
      <c r="E22" s="222">
        <v>15</v>
      </c>
      <c r="F22" s="227">
        <f t="shared" si="0"/>
        <v>44225.25</v>
      </c>
      <c r="G22" s="227">
        <f t="shared" si="1"/>
        <v>44225.25</v>
      </c>
      <c r="H22" s="201">
        <f t="shared" si="2"/>
        <v>4</v>
      </c>
      <c r="I22" s="201">
        <f t="shared" si="2"/>
        <v>2</v>
      </c>
      <c r="J22" s="51">
        <v>1</v>
      </c>
      <c r="K22" s="38">
        <v>1</v>
      </c>
      <c r="L22" s="51">
        <v>1</v>
      </c>
      <c r="M22" s="38">
        <v>0</v>
      </c>
      <c r="N22" s="51">
        <v>1</v>
      </c>
      <c r="O22" s="292">
        <v>0</v>
      </c>
      <c r="P22" s="283">
        <v>1</v>
      </c>
      <c r="Q22" s="277">
        <v>1</v>
      </c>
      <c r="R22" s="119">
        <f t="shared" si="3"/>
        <v>4</v>
      </c>
      <c r="S22" s="119">
        <f t="shared" si="3"/>
        <v>2</v>
      </c>
      <c r="T22" s="119">
        <f t="shared" si="4"/>
        <v>-2</v>
      </c>
      <c r="U22" s="232"/>
      <c r="V22" s="277">
        <f t="shared" si="5"/>
        <v>100</v>
      </c>
      <c r="W22" s="5">
        <f t="shared" si="6"/>
        <v>100</v>
      </c>
      <c r="X22" s="5">
        <f t="shared" si="7"/>
        <v>100</v>
      </c>
    </row>
    <row r="23" spans="1:24" ht="45" customHeight="1" x14ac:dyDescent="0.2">
      <c r="A23" s="51">
        <v>5</v>
      </c>
      <c r="B23" s="496" t="s">
        <v>832</v>
      </c>
      <c r="C23" s="497"/>
      <c r="D23" s="222" t="s">
        <v>140</v>
      </c>
      <c r="E23" s="222">
        <v>10</v>
      </c>
      <c r="F23" s="227">
        <f t="shared" si="0"/>
        <v>29483.5</v>
      </c>
      <c r="G23" s="227">
        <f t="shared" si="1"/>
        <v>29483.5</v>
      </c>
      <c r="H23" s="201">
        <f t="shared" si="2"/>
        <v>2</v>
      </c>
      <c r="I23" s="201">
        <f t="shared" si="2"/>
        <v>1</v>
      </c>
      <c r="J23" s="51">
        <v>0</v>
      </c>
      <c r="K23" s="38">
        <v>0</v>
      </c>
      <c r="L23" s="51">
        <v>1</v>
      </c>
      <c r="M23" s="38">
        <v>0</v>
      </c>
      <c r="N23" s="51">
        <v>0</v>
      </c>
      <c r="O23" s="292">
        <v>0</v>
      </c>
      <c r="P23" s="283">
        <v>1</v>
      </c>
      <c r="Q23" s="277">
        <v>1</v>
      </c>
      <c r="R23" s="119">
        <f t="shared" si="3"/>
        <v>2</v>
      </c>
      <c r="S23" s="119">
        <f t="shared" si="3"/>
        <v>1</v>
      </c>
      <c r="T23" s="119">
        <f t="shared" si="4"/>
        <v>-1</v>
      </c>
      <c r="U23" s="232"/>
      <c r="V23" s="277">
        <f t="shared" si="5"/>
        <v>100</v>
      </c>
      <c r="W23" s="5">
        <f t="shared" si="6"/>
        <v>100</v>
      </c>
      <c r="X23" s="5">
        <f t="shared" si="7"/>
        <v>100</v>
      </c>
    </row>
    <row r="24" spans="1:24" ht="45" customHeight="1" x14ac:dyDescent="0.2">
      <c r="A24" s="51">
        <v>6</v>
      </c>
      <c r="B24" s="496" t="s">
        <v>833</v>
      </c>
      <c r="C24" s="497"/>
      <c r="D24" s="222" t="s">
        <v>97</v>
      </c>
      <c r="E24" s="222">
        <v>15</v>
      </c>
      <c r="F24" s="227">
        <f t="shared" si="0"/>
        <v>44225.25</v>
      </c>
      <c r="G24" s="227">
        <f t="shared" si="1"/>
        <v>44225.25</v>
      </c>
      <c r="H24" s="201">
        <f t="shared" si="2"/>
        <v>4</v>
      </c>
      <c r="I24" s="201">
        <f t="shared" si="2"/>
        <v>2</v>
      </c>
      <c r="J24" s="51">
        <v>1</v>
      </c>
      <c r="K24" s="38">
        <v>0</v>
      </c>
      <c r="L24" s="51">
        <v>1</v>
      </c>
      <c r="M24" s="38">
        <v>1</v>
      </c>
      <c r="N24" s="51">
        <v>1</v>
      </c>
      <c r="O24" s="292">
        <v>1</v>
      </c>
      <c r="P24" s="283">
        <v>1</v>
      </c>
      <c r="Q24" s="277">
        <v>0</v>
      </c>
      <c r="R24" s="119">
        <f t="shared" si="3"/>
        <v>4</v>
      </c>
      <c r="S24" s="119">
        <f t="shared" si="3"/>
        <v>2</v>
      </c>
      <c r="T24" s="119">
        <f t="shared" si="4"/>
        <v>-2</v>
      </c>
      <c r="U24" s="232"/>
      <c r="V24" s="277">
        <f t="shared" si="5"/>
        <v>0</v>
      </c>
      <c r="W24" s="5">
        <f t="shared" si="6"/>
        <v>100</v>
      </c>
      <c r="X24" s="5">
        <f t="shared" si="7"/>
        <v>0</v>
      </c>
    </row>
    <row r="25" spans="1:24" ht="45" customHeight="1" x14ac:dyDescent="0.2">
      <c r="A25" s="51"/>
      <c r="B25" s="496"/>
      <c r="C25" s="497"/>
      <c r="D25" s="222"/>
      <c r="E25" s="222"/>
      <c r="F25" s="227"/>
      <c r="G25" s="227"/>
      <c r="H25" s="201">
        <f t="shared" si="2"/>
        <v>0</v>
      </c>
      <c r="I25" s="201">
        <f t="shared" si="2"/>
        <v>0</v>
      </c>
      <c r="J25" s="51"/>
      <c r="K25" s="38"/>
      <c r="L25" s="51"/>
      <c r="M25" s="38"/>
      <c r="N25" s="51"/>
      <c r="O25" s="292"/>
      <c r="P25" s="283"/>
      <c r="Q25" s="277"/>
      <c r="R25" s="119"/>
      <c r="S25" s="119"/>
      <c r="T25" s="119"/>
      <c r="U25" s="232"/>
      <c r="V25" s="277"/>
      <c r="W25" s="5"/>
      <c r="X25" s="5"/>
    </row>
    <row r="26" spans="1:24" s="1" customFormat="1" ht="36.75" customHeight="1" x14ac:dyDescent="0.2">
      <c r="A26" s="500" t="s">
        <v>24</v>
      </c>
      <c r="B26" s="501"/>
      <c r="C26" s="502"/>
      <c r="D26" s="222"/>
      <c r="E26" s="222">
        <f>SUM(E19:E25)</f>
        <v>100</v>
      </c>
      <c r="F26" s="229">
        <f>SEGUIMIENTO!D71</f>
        <v>294835</v>
      </c>
      <c r="G26" s="229">
        <f>SEGUIMIENTO!E71</f>
        <v>294835</v>
      </c>
      <c r="H26" s="222">
        <f t="shared" ref="H26:Q26" si="8">SUM(H19:H25)</f>
        <v>40</v>
      </c>
      <c r="I26" s="222">
        <f t="shared" si="8"/>
        <v>34</v>
      </c>
      <c r="J26" s="222">
        <f t="shared" si="8"/>
        <v>9</v>
      </c>
      <c r="K26" s="225">
        <f t="shared" si="8"/>
        <v>10</v>
      </c>
      <c r="L26" s="222">
        <f t="shared" si="8"/>
        <v>11</v>
      </c>
      <c r="M26" s="222">
        <f t="shared" si="8"/>
        <v>15</v>
      </c>
      <c r="N26" s="222">
        <f t="shared" si="8"/>
        <v>9</v>
      </c>
      <c r="O26" s="222">
        <f t="shared" si="8"/>
        <v>6</v>
      </c>
      <c r="P26" s="222">
        <f t="shared" si="8"/>
        <v>11</v>
      </c>
      <c r="Q26" s="18">
        <f t="shared" si="8"/>
        <v>3</v>
      </c>
      <c r="R26" s="120">
        <f t="shared" si="3"/>
        <v>40</v>
      </c>
      <c r="S26" s="120">
        <f t="shared" si="3"/>
        <v>34</v>
      </c>
      <c r="T26" s="120">
        <f t="shared" si="4"/>
        <v>-6</v>
      </c>
      <c r="U26" s="191"/>
      <c r="V26" s="277">
        <f t="shared" si="5"/>
        <v>27.27272727272727</v>
      </c>
      <c r="W26" s="5">
        <f t="shared" si="6"/>
        <v>100</v>
      </c>
      <c r="X26" s="5">
        <f t="shared" si="7"/>
        <v>27.27272727272727</v>
      </c>
    </row>
    <row r="27" spans="1:24" s="6" customFormat="1" ht="14.25" customHeight="1" x14ac:dyDescent="0.2">
      <c r="F27" s="10"/>
    </row>
    <row r="28" spans="1:24" s="6" customFormat="1" ht="14.25" customHeight="1" x14ac:dyDescent="0.2">
      <c r="B28" s="11" t="s">
        <v>25</v>
      </c>
      <c r="F28" s="10"/>
      <c r="H28" s="6" t="s">
        <v>26</v>
      </c>
    </row>
    <row r="32" spans="1:24" x14ac:dyDescent="0.2">
      <c r="A32" s="6"/>
      <c r="B32" s="6"/>
      <c r="C32" s="6"/>
      <c r="D32" s="6"/>
      <c r="E32" s="6"/>
      <c r="F32" s="6"/>
      <c r="G32" s="6"/>
      <c r="H32" s="6"/>
      <c r="I32" s="6"/>
      <c r="J32" s="6"/>
      <c r="K32" s="6"/>
      <c r="L32" s="6"/>
      <c r="M32" s="6"/>
      <c r="N32" s="6"/>
      <c r="O32" s="6"/>
      <c r="P32" s="6"/>
      <c r="Q32" s="6"/>
      <c r="R32" s="50"/>
      <c r="S32" s="50"/>
      <c r="T32" s="395"/>
      <c r="U32" s="395"/>
      <c r="V32" s="6"/>
    </row>
    <row r="33" spans="1:22" x14ac:dyDescent="0.2">
      <c r="A33" s="388" t="s">
        <v>54</v>
      </c>
      <c r="B33" s="388"/>
      <c r="C33" s="388"/>
      <c r="D33" s="6"/>
      <c r="E33" s="6"/>
      <c r="F33" s="6"/>
      <c r="G33" s="6"/>
      <c r="H33" s="387" t="s">
        <v>283</v>
      </c>
      <c r="I33" s="387"/>
      <c r="J33" s="387"/>
      <c r="K33" s="387"/>
      <c r="L33" s="387"/>
      <c r="M33" s="387"/>
      <c r="N33" s="387"/>
      <c r="O33" s="387"/>
      <c r="P33" s="387"/>
      <c r="Q33" s="387"/>
      <c r="R33" s="387"/>
      <c r="S33" s="387"/>
      <c r="T33" s="387"/>
      <c r="U33" s="387"/>
      <c r="V33" s="387"/>
    </row>
    <row r="34" spans="1:22" x14ac:dyDescent="0.2">
      <c r="A34" s="387" t="s">
        <v>53</v>
      </c>
      <c r="B34" s="387"/>
      <c r="C34" s="387"/>
      <c r="D34" s="6"/>
      <c r="E34" s="6"/>
      <c r="F34" s="6"/>
      <c r="G34" s="6"/>
      <c r="H34" s="387" t="s">
        <v>113</v>
      </c>
      <c r="I34" s="387"/>
      <c r="J34" s="387"/>
      <c r="K34" s="387"/>
      <c r="L34" s="387"/>
      <c r="M34" s="387"/>
      <c r="N34" s="387"/>
      <c r="O34" s="387"/>
      <c r="P34" s="387"/>
      <c r="Q34" s="387"/>
      <c r="R34" s="387"/>
      <c r="S34" s="387"/>
      <c r="T34" s="387"/>
      <c r="U34" s="387"/>
      <c r="V34" s="387"/>
    </row>
  </sheetData>
  <mergeCells count="34">
    <mergeCell ref="A26:C26"/>
    <mergeCell ref="T32:U32"/>
    <mergeCell ref="A33:C33"/>
    <mergeCell ref="H33:V33"/>
    <mergeCell ref="A34:C34"/>
    <mergeCell ref="H34:V34"/>
    <mergeCell ref="B25:C25"/>
    <mergeCell ref="P17:Q17"/>
    <mergeCell ref="R17:T17"/>
    <mergeCell ref="U17:U18"/>
    <mergeCell ref="V17:X17"/>
    <mergeCell ref="B18:C18"/>
    <mergeCell ref="B19:C19"/>
    <mergeCell ref="B20:C20"/>
    <mergeCell ref="B21:C21"/>
    <mergeCell ref="B22:C22"/>
    <mergeCell ref="B23:C23"/>
    <mergeCell ref="B24:C24"/>
    <mergeCell ref="A14:U14"/>
    <mergeCell ref="A15:U15"/>
    <mergeCell ref="A17:C17"/>
    <mergeCell ref="D17:D18"/>
    <mergeCell ref="E17:E18"/>
    <mergeCell ref="F17:G17"/>
    <mergeCell ref="H17:I17"/>
    <mergeCell ref="J17:K17"/>
    <mergeCell ref="L17:M17"/>
    <mergeCell ref="N17:O17"/>
    <mergeCell ref="A6:X6"/>
    <mergeCell ref="A1:X1"/>
    <mergeCell ref="A2:X2"/>
    <mergeCell ref="A3:X3"/>
    <mergeCell ref="A4:X4"/>
    <mergeCell ref="A5:X5"/>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workbookViewId="0">
      <selection activeCell="V19" sqref="V19"/>
    </sheetView>
  </sheetViews>
  <sheetFormatPr baseColWidth="10" defaultRowHeight="12.75" x14ac:dyDescent="0.2"/>
  <cols>
    <col min="1" max="1" width="10.85546875" style="36" customWidth="1"/>
    <col min="2" max="2" width="7.28515625" style="36" customWidth="1"/>
    <col min="3" max="3" width="26.140625" style="36" customWidth="1"/>
    <col min="4" max="5" width="11.42578125" style="36"/>
    <col min="6" max="6" width="11.28515625" style="36" customWidth="1"/>
    <col min="7" max="7" width="10.5703125" style="36" customWidth="1"/>
    <col min="8" max="15" width="9.28515625" style="36" hidden="1" customWidth="1"/>
    <col min="16" max="20" width="9.28515625" style="36" customWidth="1"/>
    <col min="21" max="21" width="21.8554687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834</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311</v>
      </c>
      <c r="C8" s="145" t="s">
        <v>809</v>
      </c>
      <c r="D8" s="154"/>
      <c r="E8" s="1"/>
      <c r="F8" s="1"/>
      <c r="G8" s="1"/>
      <c r="H8" s="1"/>
      <c r="I8" s="1"/>
      <c r="J8" s="1"/>
      <c r="K8" s="1"/>
      <c r="L8" s="1"/>
      <c r="M8" s="1"/>
      <c r="N8" s="1"/>
      <c r="O8" s="1"/>
      <c r="P8" s="1"/>
      <c r="Q8" s="1"/>
    </row>
    <row r="9" spans="1:24" x14ac:dyDescent="0.2">
      <c r="A9" s="143" t="s">
        <v>0</v>
      </c>
      <c r="B9" s="144">
        <v>10</v>
      </c>
      <c r="C9" s="145" t="s">
        <v>810</v>
      </c>
      <c r="D9" s="154"/>
      <c r="E9" s="1"/>
      <c r="F9" s="1"/>
      <c r="G9" s="1"/>
      <c r="H9" s="1"/>
      <c r="I9" s="1"/>
      <c r="J9" s="1"/>
      <c r="K9" s="1"/>
      <c r="L9" s="6"/>
      <c r="M9" s="6"/>
      <c r="N9" s="6"/>
      <c r="O9" s="6"/>
      <c r="P9" s="6"/>
      <c r="Q9" s="6"/>
    </row>
    <row r="10" spans="1:24" x14ac:dyDescent="0.2">
      <c r="A10" s="143" t="s">
        <v>461</v>
      </c>
      <c r="B10" s="144">
        <v>2</v>
      </c>
      <c r="C10" s="145" t="s">
        <v>818</v>
      </c>
      <c r="D10" s="154"/>
      <c r="E10" s="1"/>
      <c r="F10" s="1"/>
      <c r="G10" s="1"/>
      <c r="H10" s="1"/>
      <c r="I10" s="1"/>
      <c r="J10" s="1"/>
      <c r="K10" s="1"/>
      <c r="L10" s="6"/>
      <c r="M10" s="6"/>
      <c r="N10" s="6"/>
      <c r="O10" s="6"/>
      <c r="P10" s="6"/>
      <c r="Q10" s="6"/>
    </row>
    <row r="11" spans="1:24" x14ac:dyDescent="0.2">
      <c r="A11" s="143" t="s">
        <v>6</v>
      </c>
      <c r="B11" s="147">
        <v>32</v>
      </c>
      <c r="C11" s="145" t="s">
        <v>811</v>
      </c>
      <c r="D11" s="154"/>
      <c r="E11" s="1"/>
      <c r="F11" s="1"/>
      <c r="G11" s="1"/>
      <c r="H11" s="1"/>
      <c r="I11" s="1"/>
      <c r="J11" s="1"/>
      <c r="K11" s="1"/>
      <c r="L11" s="6"/>
      <c r="M11" s="6"/>
      <c r="N11" s="6"/>
      <c r="O11" s="6"/>
      <c r="P11" s="6"/>
      <c r="Q11" s="6"/>
    </row>
    <row r="12" spans="1:24" x14ac:dyDescent="0.2">
      <c r="A12" s="143" t="s">
        <v>447</v>
      </c>
      <c r="B12" s="144">
        <v>9</v>
      </c>
      <c r="C12" s="145" t="s">
        <v>835</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T13" s="6"/>
      <c r="U13" s="46"/>
    </row>
    <row r="14" spans="1:24" x14ac:dyDescent="0.2">
      <c r="A14" s="454" t="s">
        <v>3</v>
      </c>
      <c r="B14" s="369"/>
      <c r="C14" s="369"/>
      <c r="D14" s="369"/>
      <c r="E14" s="369"/>
      <c r="F14" s="369"/>
      <c r="G14" s="369"/>
      <c r="H14" s="369"/>
      <c r="I14" s="369"/>
      <c r="J14" s="369"/>
      <c r="K14" s="369"/>
      <c r="L14" s="369"/>
      <c r="M14" s="369"/>
      <c r="N14" s="369"/>
      <c r="O14" s="369"/>
      <c r="P14" s="369"/>
      <c r="Q14" s="369"/>
      <c r="R14" s="369"/>
      <c r="S14" s="369"/>
      <c r="T14" s="369"/>
      <c r="U14" s="369"/>
    </row>
    <row r="15" spans="1:24" ht="25.5" customHeight="1" x14ac:dyDescent="0.2">
      <c r="A15" s="455" t="s">
        <v>836</v>
      </c>
      <c r="B15" s="383"/>
      <c r="C15" s="383"/>
      <c r="D15" s="383"/>
      <c r="E15" s="383"/>
      <c r="F15" s="383"/>
      <c r="G15" s="383"/>
      <c r="H15" s="383"/>
      <c r="I15" s="383"/>
      <c r="J15" s="383"/>
      <c r="K15" s="383"/>
      <c r="L15" s="383"/>
      <c r="M15" s="383"/>
      <c r="N15" s="383"/>
      <c r="O15" s="383"/>
      <c r="P15" s="383"/>
      <c r="Q15" s="383"/>
      <c r="R15" s="383"/>
      <c r="S15" s="383"/>
      <c r="T15" s="383"/>
      <c r="U15" s="383"/>
    </row>
    <row r="16" spans="1:24" x14ac:dyDescent="0.2">
      <c r="A16" s="6"/>
      <c r="B16" s="6"/>
      <c r="C16" s="6"/>
      <c r="D16" s="6"/>
      <c r="E16" s="6"/>
      <c r="F16" s="6"/>
      <c r="G16" s="6"/>
      <c r="H16" s="6"/>
      <c r="I16" s="6"/>
      <c r="J16" s="6"/>
      <c r="K16" s="6"/>
      <c r="L16" s="6"/>
      <c r="M16" s="6"/>
      <c r="N16" s="6"/>
      <c r="O16" s="6"/>
      <c r="P16" s="6"/>
      <c r="Q16" s="6"/>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51">
        <v>1</v>
      </c>
      <c r="B19" s="496" t="s">
        <v>837</v>
      </c>
      <c r="C19" s="497"/>
      <c r="D19" s="222" t="s">
        <v>140</v>
      </c>
      <c r="E19" s="222">
        <v>10</v>
      </c>
      <c r="F19" s="227">
        <f>$F$25*E19/100</f>
        <v>30104.7</v>
      </c>
      <c r="G19" s="227">
        <f>$G$25*E19/100</f>
        <v>30104.7</v>
      </c>
      <c r="H19" s="201">
        <f t="shared" ref="H19:I24" si="0">J19+L19+N19+P19</f>
        <v>2</v>
      </c>
      <c r="I19" s="201">
        <f t="shared" si="0"/>
        <v>1</v>
      </c>
      <c r="J19" s="51">
        <v>0</v>
      </c>
      <c r="K19" s="38">
        <v>0</v>
      </c>
      <c r="L19" s="51">
        <v>1</v>
      </c>
      <c r="M19" s="38">
        <v>0</v>
      </c>
      <c r="N19" s="51">
        <v>0</v>
      </c>
      <c r="O19" s="292">
        <v>0</v>
      </c>
      <c r="P19" s="283">
        <v>1</v>
      </c>
      <c r="Q19" s="277">
        <v>1</v>
      </c>
      <c r="R19" s="119">
        <f>J19+L19+N19+P19</f>
        <v>2</v>
      </c>
      <c r="S19" s="119">
        <f>K19+M19+O19+Q19</f>
        <v>1</v>
      </c>
      <c r="T19" s="119">
        <f>S19-R19</f>
        <v>-1</v>
      </c>
      <c r="U19" s="232"/>
      <c r="V19" s="5">
        <f>Q19/P19*100</f>
        <v>100</v>
      </c>
      <c r="W19" s="5">
        <f>G19/F19*100</f>
        <v>100</v>
      </c>
      <c r="X19" s="5">
        <f>V19/W19*100</f>
        <v>100</v>
      </c>
    </row>
    <row r="20" spans="1:24" ht="54.6" customHeight="1" x14ac:dyDescent="0.2">
      <c r="A20" s="51">
        <v>2</v>
      </c>
      <c r="B20" s="496" t="s">
        <v>838</v>
      </c>
      <c r="C20" s="497"/>
      <c r="D20" s="222" t="s">
        <v>815</v>
      </c>
      <c r="E20" s="222">
        <v>40</v>
      </c>
      <c r="F20" s="227">
        <f>$F$25*E20/100</f>
        <v>120418.8</v>
      </c>
      <c r="G20" s="227">
        <f>$G$25*E20/100</f>
        <v>120418.8</v>
      </c>
      <c r="H20" s="201">
        <f t="shared" si="0"/>
        <v>4</v>
      </c>
      <c r="I20" s="201">
        <f t="shared" si="0"/>
        <v>4</v>
      </c>
      <c r="J20" s="51">
        <v>1</v>
      </c>
      <c r="K20" s="38">
        <v>1</v>
      </c>
      <c r="L20" s="51">
        <v>1</v>
      </c>
      <c r="M20" s="38">
        <v>1</v>
      </c>
      <c r="N20" s="51">
        <v>1</v>
      </c>
      <c r="O20" s="292">
        <v>1</v>
      </c>
      <c r="P20" s="283">
        <v>1</v>
      </c>
      <c r="Q20" s="277">
        <v>1</v>
      </c>
      <c r="R20" s="119">
        <f t="shared" ref="R20:S25" si="1">J20+L20+N20+P20</f>
        <v>4</v>
      </c>
      <c r="S20" s="119">
        <f t="shared" si="1"/>
        <v>4</v>
      </c>
      <c r="T20" s="119">
        <f t="shared" ref="T20:T25" si="2">S20-R20</f>
        <v>0</v>
      </c>
      <c r="U20" s="230"/>
      <c r="V20" s="277">
        <f t="shared" ref="V20:V25" si="3">Q20/P20*100</f>
        <v>100</v>
      </c>
      <c r="W20" s="5">
        <f t="shared" ref="W20:W25" si="4">G20/F20*100</f>
        <v>100</v>
      </c>
      <c r="X20" s="5">
        <f t="shared" ref="X20:X25" si="5">V20/W20*100</f>
        <v>100</v>
      </c>
    </row>
    <row r="21" spans="1:24" ht="45" customHeight="1" x14ac:dyDescent="0.2">
      <c r="A21" s="51">
        <v>4</v>
      </c>
      <c r="B21" s="496" t="s">
        <v>839</v>
      </c>
      <c r="C21" s="497"/>
      <c r="D21" s="222" t="s">
        <v>501</v>
      </c>
      <c r="E21" s="222">
        <v>40</v>
      </c>
      <c r="F21" s="227">
        <f>$F$25*E21/100</f>
        <v>120418.8</v>
      </c>
      <c r="G21" s="227">
        <f>$G$25*E21/100</f>
        <v>120418.8</v>
      </c>
      <c r="H21" s="201">
        <f t="shared" si="0"/>
        <v>4</v>
      </c>
      <c r="I21" s="201">
        <f t="shared" si="0"/>
        <v>4</v>
      </c>
      <c r="J21" s="51">
        <v>1</v>
      </c>
      <c r="K21" s="38">
        <v>1</v>
      </c>
      <c r="L21" s="51">
        <v>1</v>
      </c>
      <c r="M21" s="38">
        <v>1</v>
      </c>
      <c r="N21" s="51">
        <v>1</v>
      </c>
      <c r="O21" s="292">
        <v>1</v>
      </c>
      <c r="P21" s="283">
        <v>1</v>
      </c>
      <c r="Q21" s="277">
        <v>1</v>
      </c>
      <c r="R21" s="119">
        <f t="shared" si="1"/>
        <v>4</v>
      </c>
      <c r="S21" s="119">
        <f t="shared" si="1"/>
        <v>4</v>
      </c>
      <c r="T21" s="119">
        <f t="shared" si="2"/>
        <v>0</v>
      </c>
      <c r="U21" s="230"/>
      <c r="V21" s="277">
        <f t="shared" si="3"/>
        <v>100</v>
      </c>
      <c r="W21" s="5">
        <f t="shared" si="4"/>
        <v>100</v>
      </c>
      <c r="X21" s="5">
        <f t="shared" si="5"/>
        <v>100</v>
      </c>
    </row>
    <row r="22" spans="1:24" ht="45" customHeight="1" x14ac:dyDescent="0.2">
      <c r="A22" s="51">
        <v>5</v>
      </c>
      <c r="B22" s="496" t="s">
        <v>840</v>
      </c>
      <c r="C22" s="497"/>
      <c r="D22" s="222" t="s">
        <v>86</v>
      </c>
      <c r="E22" s="222">
        <v>5</v>
      </c>
      <c r="F22" s="227">
        <f>$F$25*E22/100</f>
        <v>15052.35</v>
      </c>
      <c r="G22" s="227">
        <f>$G$25*E22/100</f>
        <v>15052.35</v>
      </c>
      <c r="H22" s="201">
        <f t="shared" si="0"/>
        <v>2</v>
      </c>
      <c r="I22" s="201">
        <f t="shared" si="0"/>
        <v>2</v>
      </c>
      <c r="J22" s="51">
        <v>0</v>
      </c>
      <c r="K22" s="38">
        <v>0</v>
      </c>
      <c r="L22" s="51">
        <v>0</v>
      </c>
      <c r="M22" s="38">
        <v>0</v>
      </c>
      <c r="N22" s="51">
        <v>1</v>
      </c>
      <c r="O22" s="292">
        <v>1</v>
      </c>
      <c r="P22" s="283">
        <v>1</v>
      </c>
      <c r="Q22" s="277">
        <v>1</v>
      </c>
      <c r="R22" s="119">
        <f t="shared" si="1"/>
        <v>2</v>
      </c>
      <c r="S22" s="119">
        <f t="shared" si="1"/>
        <v>2</v>
      </c>
      <c r="T22" s="119">
        <f t="shared" si="2"/>
        <v>0</v>
      </c>
      <c r="U22" s="230"/>
      <c r="V22" s="277">
        <f t="shared" si="3"/>
        <v>100</v>
      </c>
      <c r="W22" s="5">
        <f t="shared" si="4"/>
        <v>100</v>
      </c>
      <c r="X22" s="5">
        <f t="shared" si="5"/>
        <v>100</v>
      </c>
    </row>
    <row r="23" spans="1:24" ht="45" customHeight="1" x14ac:dyDescent="0.2">
      <c r="A23" s="51">
        <v>6</v>
      </c>
      <c r="B23" s="496" t="s">
        <v>841</v>
      </c>
      <c r="C23" s="497"/>
      <c r="D23" s="222" t="s">
        <v>108</v>
      </c>
      <c r="E23" s="222">
        <v>5</v>
      </c>
      <c r="F23" s="227">
        <f>$F$25*E23/100</f>
        <v>15052.35</v>
      </c>
      <c r="G23" s="227">
        <f>$G$25*E23/100</f>
        <v>15052.35</v>
      </c>
      <c r="H23" s="201">
        <f t="shared" si="0"/>
        <v>2</v>
      </c>
      <c r="I23" s="201">
        <f t="shared" si="0"/>
        <v>1</v>
      </c>
      <c r="J23" s="51">
        <v>0</v>
      </c>
      <c r="K23" s="38">
        <v>0</v>
      </c>
      <c r="L23" s="51">
        <v>1</v>
      </c>
      <c r="M23" s="38">
        <v>1</v>
      </c>
      <c r="N23" s="51">
        <v>0</v>
      </c>
      <c r="O23" s="292">
        <v>0</v>
      </c>
      <c r="P23" s="283">
        <v>1</v>
      </c>
      <c r="Q23" s="277">
        <v>0</v>
      </c>
      <c r="R23" s="119">
        <f t="shared" si="1"/>
        <v>2</v>
      </c>
      <c r="S23" s="119">
        <f t="shared" si="1"/>
        <v>1</v>
      </c>
      <c r="T23" s="119">
        <f t="shared" si="2"/>
        <v>-1</v>
      </c>
      <c r="U23" s="230"/>
      <c r="V23" s="277">
        <f t="shared" si="3"/>
        <v>0</v>
      </c>
      <c r="W23" s="5">
        <f t="shared" si="4"/>
        <v>100</v>
      </c>
      <c r="X23" s="5">
        <f t="shared" si="5"/>
        <v>0</v>
      </c>
    </row>
    <row r="24" spans="1:24" ht="45" customHeight="1" x14ac:dyDescent="0.2">
      <c r="A24" s="51"/>
      <c r="B24" s="496"/>
      <c r="C24" s="497"/>
      <c r="D24" s="222"/>
      <c r="E24" s="222"/>
      <c r="F24" s="227"/>
      <c r="G24" s="227"/>
      <c r="H24" s="201">
        <f t="shared" si="0"/>
        <v>0</v>
      </c>
      <c r="I24" s="201">
        <f t="shared" si="0"/>
        <v>0</v>
      </c>
      <c r="J24" s="51"/>
      <c r="K24" s="38"/>
      <c r="L24" s="51"/>
      <c r="M24" s="38"/>
      <c r="N24" s="51"/>
      <c r="O24" s="38"/>
      <c r="P24" s="51"/>
      <c r="Q24" s="5"/>
      <c r="R24" s="119"/>
      <c r="S24" s="119"/>
      <c r="T24" s="119"/>
      <c r="U24" s="191"/>
      <c r="V24" s="277"/>
      <c r="W24" s="5"/>
      <c r="X24" s="5"/>
    </row>
    <row r="25" spans="1:24" s="1" customFormat="1" ht="36.75" customHeight="1" x14ac:dyDescent="0.2">
      <c r="A25" s="500" t="s">
        <v>24</v>
      </c>
      <c r="B25" s="501"/>
      <c r="C25" s="502"/>
      <c r="D25" s="222"/>
      <c r="E25" s="222">
        <f>SUM(E19:E24)</f>
        <v>100</v>
      </c>
      <c r="F25" s="229">
        <f>SEGUIMIENTO!D72</f>
        <v>301047</v>
      </c>
      <c r="G25" s="229">
        <f>SEGUIMIENTO!E72</f>
        <v>301047</v>
      </c>
      <c r="H25" s="222">
        <f t="shared" ref="H25:Q25" si="6">SUM(H19:H24)</f>
        <v>14</v>
      </c>
      <c r="I25" s="222">
        <f t="shared" si="6"/>
        <v>12</v>
      </c>
      <c r="J25" s="222">
        <f t="shared" si="6"/>
        <v>2</v>
      </c>
      <c r="K25" s="225">
        <f t="shared" si="6"/>
        <v>2</v>
      </c>
      <c r="L25" s="222">
        <f t="shared" si="6"/>
        <v>4</v>
      </c>
      <c r="M25" s="222">
        <f t="shared" si="6"/>
        <v>3</v>
      </c>
      <c r="N25" s="222">
        <f t="shared" si="6"/>
        <v>3</v>
      </c>
      <c r="O25" s="222">
        <f t="shared" si="6"/>
        <v>3</v>
      </c>
      <c r="P25" s="222">
        <f t="shared" si="6"/>
        <v>5</v>
      </c>
      <c r="Q25" s="18">
        <f t="shared" si="6"/>
        <v>4</v>
      </c>
      <c r="R25" s="120">
        <f t="shared" si="1"/>
        <v>14</v>
      </c>
      <c r="S25" s="120">
        <f t="shared" si="1"/>
        <v>12</v>
      </c>
      <c r="T25" s="120">
        <f t="shared" si="2"/>
        <v>-2</v>
      </c>
      <c r="U25" s="191"/>
      <c r="V25" s="277">
        <f t="shared" si="3"/>
        <v>80</v>
      </c>
      <c r="W25" s="5">
        <f t="shared" si="4"/>
        <v>100</v>
      </c>
      <c r="X25" s="5">
        <f t="shared" si="5"/>
        <v>80</v>
      </c>
    </row>
    <row r="26" spans="1:24" s="6" customFormat="1" ht="14.25" customHeight="1" x14ac:dyDescent="0.2">
      <c r="F26" s="10"/>
    </row>
    <row r="27" spans="1:24" s="6" customFormat="1" ht="14.25" customHeight="1" x14ac:dyDescent="0.2">
      <c r="B27" s="11" t="s">
        <v>25</v>
      </c>
      <c r="F27" s="10"/>
      <c r="H27" s="6" t="s">
        <v>26</v>
      </c>
    </row>
    <row r="28" spans="1:24" x14ac:dyDescent="0.2">
      <c r="J28" s="94"/>
      <c r="K28" s="94"/>
      <c r="L28" s="94"/>
      <c r="M28" s="94"/>
      <c r="N28" s="94"/>
      <c r="O28" s="94"/>
      <c r="P28" s="94"/>
    </row>
    <row r="29" spans="1:24" x14ac:dyDescent="0.2">
      <c r="J29" s="94"/>
      <c r="K29" s="94"/>
      <c r="L29" s="94"/>
      <c r="M29" s="94"/>
      <c r="N29" s="94"/>
      <c r="O29" s="94"/>
      <c r="P29" s="94"/>
    </row>
    <row r="30" spans="1:24" x14ac:dyDescent="0.2">
      <c r="J30" s="94"/>
      <c r="K30" s="94"/>
      <c r="L30" s="94"/>
      <c r="M30" s="94"/>
      <c r="N30" s="94"/>
      <c r="O30" s="94"/>
      <c r="P30" s="94"/>
    </row>
    <row r="31" spans="1:24" x14ac:dyDescent="0.2">
      <c r="A31" s="6"/>
      <c r="B31" s="6"/>
      <c r="C31" s="6"/>
      <c r="D31" s="6"/>
      <c r="E31" s="6"/>
      <c r="F31" s="6"/>
      <c r="G31" s="6"/>
      <c r="H31" s="6"/>
      <c r="I31" s="6"/>
      <c r="J31" s="6"/>
      <c r="K31" s="6"/>
      <c r="L31" s="6"/>
      <c r="M31" s="6"/>
      <c r="N31" s="6"/>
      <c r="O31" s="6"/>
      <c r="P31" s="6"/>
      <c r="Q31" s="6"/>
      <c r="R31" s="50"/>
      <c r="S31" s="50"/>
      <c r="T31" s="395"/>
      <c r="U31" s="395"/>
      <c r="V31" s="6"/>
    </row>
    <row r="32" spans="1:24" x14ac:dyDescent="0.2">
      <c r="A32" s="388" t="s">
        <v>54</v>
      </c>
      <c r="B32" s="388"/>
      <c r="C32" s="388"/>
      <c r="D32" s="6"/>
      <c r="E32" s="6"/>
      <c r="F32" s="6"/>
      <c r="G32" s="6"/>
      <c r="H32" s="387" t="s">
        <v>283</v>
      </c>
      <c r="I32" s="387"/>
      <c r="J32" s="387"/>
      <c r="K32" s="387"/>
      <c r="L32" s="387"/>
      <c r="M32" s="387"/>
      <c r="N32" s="387"/>
      <c r="O32" s="387"/>
      <c r="P32" s="387"/>
      <c r="Q32" s="387"/>
      <c r="R32" s="387"/>
      <c r="S32" s="387"/>
      <c r="T32" s="387"/>
      <c r="U32" s="387"/>
      <c r="V32" s="387"/>
    </row>
    <row r="33" spans="1:22" x14ac:dyDescent="0.2">
      <c r="A33" s="387" t="s">
        <v>53</v>
      </c>
      <c r="B33" s="387"/>
      <c r="C33" s="387"/>
      <c r="D33" s="6"/>
      <c r="E33" s="6"/>
      <c r="F33" s="6"/>
      <c r="G33" s="6"/>
      <c r="H33" s="387" t="s">
        <v>113</v>
      </c>
      <c r="I33" s="387"/>
      <c r="J33" s="387"/>
      <c r="K33" s="387"/>
      <c r="L33" s="387"/>
      <c r="M33" s="387"/>
      <c r="N33" s="387"/>
      <c r="O33" s="387"/>
      <c r="P33" s="387"/>
      <c r="Q33" s="387"/>
      <c r="R33" s="387"/>
      <c r="S33" s="387"/>
      <c r="T33" s="387"/>
      <c r="U33" s="387"/>
      <c r="V33" s="387"/>
    </row>
    <row r="34" spans="1:22" x14ac:dyDescent="0.2">
      <c r="J34" s="94"/>
      <c r="K34" s="94"/>
      <c r="L34" s="94"/>
      <c r="M34" s="94"/>
      <c r="N34" s="94"/>
      <c r="O34" s="94"/>
      <c r="P34" s="94"/>
    </row>
    <row r="35" spans="1:22" x14ac:dyDescent="0.2">
      <c r="J35" s="94"/>
      <c r="K35" s="94"/>
      <c r="L35" s="94"/>
      <c r="M35" s="94"/>
      <c r="N35" s="94"/>
      <c r="O35" s="94"/>
      <c r="P35" s="94"/>
    </row>
    <row r="36" spans="1:22" x14ac:dyDescent="0.2">
      <c r="J36" s="94"/>
      <c r="K36" s="94"/>
      <c r="L36" s="94"/>
      <c r="M36" s="94"/>
      <c r="N36" s="94"/>
      <c r="O36" s="94"/>
      <c r="P36" s="94"/>
    </row>
    <row r="37" spans="1:22" x14ac:dyDescent="0.2">
      <c r="J37" s="94"/>
      <c r="K37" s="94"/>
      <c r="L37" s="94"/>
      <c r="M37" s="94"/>
      <c r="N37" s="94"/>
      <c r="O37" s="94"/>
      <c r="P37" s="94"/>
    </row>
    <row r="38" spans="1:22" x14ac:dyDescent="0.2">
      <c r="J38" s="94"/>
      <c r="K38" s="94"/>
      <c r="L38" s="94"/>
      <c r="M38" s="94"/>
      <c r="N38" s="94"/>
      <c r="O38" s="94"/>
      <c r="P38" s="94"/>
    </row>
    <row r="39" spans="1:22" x14ac:dyDescent="0.2">
      <c r="J39" s="94"/>
      <c r="K39" s="94"/>
      <c r="L39" s="94"/>
      <c r="M39" s="94"/>
      <c r="N39" s="94"/>
      <c r="O39" s="94"/>
      <c r="P39" s="94"/>
    </row>
    <row r="40" spans="1:22" x14ac:dyDescent="0.2">
      <c r="J40" s="94"/>
      <c r="K40" s="94"/>
      <c r="L40" s="94"/>
      <c r="M40" s="94"/>
      <c r="N40" s="94"/>
      <c r="O40" s="94"/>
      <c r="P40" s="94"/>
    </row>
    <row r="41" spans="1:22" x14ac:dyDescent="0.2">
      <c r="J41" s="94"/>
      <c r="K41" s="94"/>
      <c r="L41" s="94"/>
      <c r="M41" s="94"/>
      <c r="N41" s="94"/>
      <c r="O41" s="94"/>
      <c r="P41" s="94"/>
    </row>
    <row r="42" spans="1:22" x14ac:dyDescent="0.2">
      <c r="J42" s="94"/>
      <c r="K42" s="94"/>
      <c r="L42" s="94"/>
      <c r="M42" s="94"/>
      <c r="N42" s="94"/>
      <c r="O42" s="94"/>
      <c r="P42" s="94"/>
    </row>
    <row r="43" spans="1:22" x14ac:dyDescent="0.2">
      <c r="J43" s="94"/>
      <c r="K43" s="94"/>
      <c r="L43" s="94"/>
      <c r="M43" s="94"/>
      <c r="N43" s="94"/>
      <c r="O43" s="94"/>
      <c r="P43" s="94"/>
    </row>
    <row r="44" spans="1:22" x14ac:dyDescent="0.2">
      <c r="J44" s="94"/>
      <c r="K44" s="94"/>
      <c r="L44" s="94"/>
      <c r="M44" s="94"/>
      <c r="N44" s="94"/>
      <c r="O44" s="94"/>
      <c r="P44" s="94"/>
    </row>
    <row r="45" spans="1:22" x14ac:dyDescent="0.2">
      <c r="J45" s="94"/>
      <c r="K45" s="94"/>
      <c r="L45" s="94"/>
      <c r="M45" s="94"/>
      <c r="N45" s="94"/>
      <c r="O45" s="94"/>
      <c r="P45" s="94"/>
    </row>
    <row r="46" spans="1:22" x14ac:dyDescent="0.2">
      <c r="J46" s="94"/>
      <c r="K46" s="94"/>
      <c r="L46" s="94"/>
      <c r="M46" s="94"/>
      <c r="N46" s="94"/>
      <c r="O46" s="94"/>
      <c r="P46" s="94"/>
    </row>
    <row r="47" spans="1:22" x14ac:dyDescent="0.2">
      <c r="J47" s="94"/>
      <c r="K47" s="94"/>
      <c r="L47" s="94"/>
      <c r="M47" s="94"/>
      <c r="N47" s="94"/>
      <c r="O47" s="94"/>
      <c r="P47" s="94"/>
    </row>
    <row r="48" spans="1:22" x14ac:dyDescent="0.2">
      <c r="J48" s="94"/>
      <c r="K48" s="94"/>
      <c r="L48" s="94"/>
      <c r="M48" s="94"/>
      <c r="N48" s="94"/>
      <c r="O48" s="94"/>
      <c r="P48" s="94"/>
    </row>
  </sheetData>
  <mergeCells count="33">
    <mergeCell ref="T31:U31"/>
    <mergeCell ref="A32:C32"/>
    <mergeCell ref="H32:V32"/>
    <mergeCell ref="A33:C33"/>
    <mergeCell ref="H33:V33"/>
    <mergeCell ref="A25:C25"/>
    <mergeCell ref="P17:Q17"/>
    <mergeCell ref="R17:T17"/>
    <mergeCell ref="U17:U18"/>
    <mergeCell ref="V17:X17"/>
    <mergeCell ref="B18:C18"/>
    <mergeCell ref="B19:C19"/>
    <mergeCell ref="B20:C20"/>
    <mergeCell ref="B21:C21"/>
    <mergeCell ref="B22:C22"/>
    <mergeCell ref="B23:C23"/>
    <mergeCell ref="B24:C24"/>
    <mergeCell ref="A14:U14"/>
    <mergeCell ref="A15:U15"/>
    <mergeCell ref="A17:C17"/>
    <mergeCell ref="D17:D18"/>
    <mergeCell ref="E17:E18"/>
    <mergeCell ref="F17:G17"/>
    <mergeCell ref="H17:I17"/>
    <mergeCell ref="J17:K17"/>
    <mergeCell ref="L17:M17"/>
    <mergeCell ref="N17:O17"/>
    <mergeCell ref="A6:X6"/>
    <mergeCell ref="A1:X1"/>
    <mergeCell ref="A2:X2"/>
    <mergeCell ref="A3:X3"/>
    <mergeCell ref="A4:X4"/>
    <mergeCell ref="A5:X5"/>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election activeCell="U19" sqref="U19"/>
    </sheetView>
  </sheetViews>
  <sheetFormatPr baseColWidth="10" defaultRowHeight="12.75" x14ac:dyDescent="0.2"/>
  <cols>
    <col min="2" max="2" width="39.28515625" customWidth="1"/>
    <col min="7" max="14" width="11.42578125" hidden="1" customWidth="1"/>
    <col min="15" max="16" width="11.42578125" customWidth="1"/>
    <col min="21" max="22" width="5.85546875" customWidth="1"/>
    <col min="23" max="23" width="6.5703125" customWidth="1"/>
  </cols>
  <sheetData>
    <row r="1" spans="1:23"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row>
    <row r="2" spans="1:23"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row>
    <row r="3" spans="1:23"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row>
    <row r="4" spans="1:23"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row>
    <row r="5" spans="1:23"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row>
    <row r="6" spans="1:23"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row>
    <row r="7" spans="1:23" x14ac:dyDescent="0.2">
      <c r="A7" s="298"/>
      <c r="B7" s="298"/>
      <c r="C7" s="298"/>
      <c r="D7" s="298"/>
      <c r="E7" s="298"/>
      <c r="F7" s="298"/>
      <c r="G7" s="298"/>
      <c r="H7" s="298"/>
      <c r="I7" s="298"/>
      <c r="J7" s="298"/>
      <c r="K7" s="298"/>
      <c r="L7" s="298"/>
      <c r="M7" s="298"/>
      <c r="N7" s="298"/>
      <c r="O7" s="298"/>
      <c r="P7" s="298"/>
      <c r="Q7" s="298"/>
      <c r="R7" s="298"/>
      <c r="S7" s="298"/>
      <c r="T7" s="298"/>
      <c r="U7" s="298"/>
      <c r="V7" s="298"/>
      <c r="W7" s="298"/>
    </row>
    <row r="8" spans="1:23" x14ac:dyDescent="0.2">
      <c r="A8" s="299" t="s">
        <v>458</v>
      </c>
      <c r="B8" s="305" t="s">
        <v>1061</v>
      </c>
      <c r="C8" s="300"/>
      <c r="D8" s="279"/>
      <c r="E8" s="279"/>
      <c r="F8" s="279"/>
      <c r="G8" s="279"/>
      <c r="H8" s="279"/>
      <c r="I8" s="279"/>
      <c r="J8" s="279"/>
      <c r="K8" s="279"/>
      <c r="L8" s="279"/>
      <c r="M8" s="279"/>
      <c r="N8" s="279"/>
      <c r="O8" s="279"/>
      <c r="P8" s="279"/>
      <c r="Q8" s="274"/>
      <c r="R8" s="274"/>
      <c r="S8" s="274"/>
      <c r="T8" s="274"/>
      <c r="U8" s="274"/>
      <c r="V8" s="274"/>
      <c r="W8" s="274"/>
    </row>
    <row r="9" spans="1:23" x14ac:dyDescent="0.2">
      <c r="A9" s="299" t="s">
        <v>0</v>
      </c>
      <c r="B9" s="305" t="s">
        <v>1062</v>
      </c>
      <c r="C9" s="300"/>
      <c r="D9" s="279"/>
      <c r="E9" s="279"/>
      <c r="F9" s="279"/>
      <c r="G9" s="279"/>
      <c r="H9" s="279"/>
      <c r="I9" s="279"/>
      <c r="J9" s="279"/>
      <c r="K9" s="280"/>
      <c r="L9" s="280"/>
      <c r="M9" s="280"/>
      <c r="N9" s="280"/>
      <c r="O9" s="280"/>
      <c r="P9" s="280"/>
      <c r="Q9" s="274"/>
      <c r="R9" s="274"/>
      <c r="S9" s="274"/>
      <c r="T9" s="274"/>
      <c r="U9" s="274"/>
      <c r="V9" s="274"/>
      <c r="W9" s="274"/>
    </row>
    <row r="10" spans="1:23" x14ac:dyDescent="0.2">
      <c r="A10" s="299" t="s">
        <v>461</v>
      </c>
      <c r="B10" s="305" t="s">
        <v>1063</v>
      </c>
      <c r="C10" s="300"/>
      <c r="D10" s="279"/>
      <c r="E10" s="279"/>
      <c r="F10" s="279"/>
      <c r="G10" s="279"/>
      <c r="H10" s="279"/>
      <c r="I10" s="279"/>
      <c r="J10" s="279"/>
      <c r="K10" s="280"/>
      <c r="L10" s="280"/>
      <c r="M10" s="280"/>
      <c r="N10" s="280"/>
      <c r="O10" s="280"/>
      <c r="P10" s="280"/>
      <c r="Q10" s="274"/>
      <c r="R10" s="274"/>
      <c r="S10" s="274"/>
      <c r="T10" s="274"/>
      <c r="U10" s="274"/>
      <c r="V10" s="274"/>
      <c r="W10" s="274"/>
    </row>
    <row r="11" spans="1:23" x14ac:dyDescent="0.2">
      <c r="A11" s="299" t="s">
        <v>6</v>
      </c>
      <c r="B11" s="306" t="s">
        <v>1064</v>
      </c>
      <c r="C11" s="300"/>
      <c r="D11" s="279"/>
      <c r="E11" s="279"/>
      <c r="F11" s="279"/>
      <c r="G11" s="279"/>
      <c r="H11" s="279"/>
      <c r="I11" s="279"/>
      <c r="J11" s="279"/>
      <c r="K11" s="280"/>
      <c r="L11" s="280"/>
      <c r="M11" s="280"/>
      <c r="N11" s="280"/>
      <c r="O11" s="280"/>
      <c r="P11" s="280"/>
      <c r="Q11" s="274"/>
      <c r="R11" s="274"/>
      <c r="S11" s="274"/>
      <c r="T11" s="274"/>
      <c r="U11" s="274"/>
      <c r="V11" s="274"/>
      <c r="W11" s="274"/>
    </row>
    <row r="12" spans="1:23" x14ac:dyDescent="0.2">
      <c r="A12" s="299" t="s">
        <v>447</v>
      </c>
      <c r="B12" s="305" t="s">
        <v>1065</v>
      </c>
      <c r="C12" s="300"/>
      <c r="D12" s="279"/>
      <c r="E12" s="279"/>
      <c r="F12" s="279"/>
      <c r="G12" s="279"/>
      <c r="H12" s="279"/>
      <c r="I12" s="279"/>
      <c r="J12" s="279"/>
      <c r="K12" s="280"/>
      <c r="L12" s="280"/>
      <c r="M12" s="280"/>
      <c r="N12" s="280"/>
      <c r="O12" s="280"/>
      <c r="P12" s="280"/>
      <c r="Q12" s="274"/>
      <c r="R12" s="274"/>
      <c r="S12" s="274"/>
      <c r="T12" s="274"/>
      <c r="U12" s="274"/>
      <c r="V12" s="274"/>
      <c r="W12" s="274"/>
    </row>
    <row r="13" spans="1:23" x14ac:dyDescent="0.2">
      <c r="A13" s="279"/>
      <c r="B13" s="279"/>
      <c r="C13" s="279"/>
      <c r="D13" s="279"/>
      <c r="E13" s="279"/>
      <c r="F13" s="279"/>
      <c r="G13" s="279"/>
      <c r="H13" s="279"/>
      <c r="I13" s="279"/>
      <c r="J13" s="279"/>
      <c r="K13" s="280"/>
      <c r="L13" s="280"/>
      <c r="M13" s="280"/>
      <c r="N13" s="280"/>
      <c r="O13" s="280"/>
      <c r="P13" s="280"/>
      <c r="Q13" s="274"/>
      <c r="R13" s="274"/>
      <c r="S13" s="280"/>
      <c r="T13" s="296"/>
      <c r="U13" s="274"/>
      <c r="V13" s="274"/>
      <c r="W13" s="274"/>
    </row>
    <row r="14" spans="1:23" x14ac:dyDescent="0.2">
      <c r="A14" s="454" t="s">
        <v>3</v>
      </c>
      <c r="B14" s="369"/>
      <c r="C14" s="369"/>
      <c r="D14" s="369"/>
      <c r="E14" s="369"/>
      <c r="F14" s="369"/>
      <c r="G14" s="369"/>
      <c r="H14" s="369"/>
      <c r="I14" s="369"/>
      <c r="J14" s="369"/>
      <c r="K14" s="369"/>
      <c r="L14" s="369"/>
      <c r="M14" s="369"/>
      <c r="N14" s="369"/>
      <c r="O14" s="369"/>
      <c r="P14" s="369"/>
      <c r="Q14" s="369"/>
      <c r="R14" s="369"/>
      <c r="S14" s="369"/>
      <c r="T14" s="369"/>
      <c r="U14" s="274"/>
      <c r="V14" s="274"/>
      <c r="W14" s="274"/>
    </row>
    <row r="15" spans="1:23" x14ac:dyDescent="0.2">
      <c r="A15" s="455" t="s">
        <v>1066</v>
      </c>
      <c r="B15" s="383"/>
      <c r="C15" s="383"/>
      <c r="D15" s="383"/>
      <c r="E15" s="383"/>
      <c r="F15" s="383"/>
      <c r="G15" s="383"/>
      <c r="H15" s="383"/>
      <c r="I15" s="383"/>
      <c r="J15" s="383"/>
      <c r="K15" s="383"/>
      <c r="L15" s="383"/>
      <c r="M15" s="383"/>
      <c r="N15" s="383"/>
      <c r="O15" s="383"/>
      <c r="P15" s="383"/>
      <c r="Q15" s="383"/>
      <c r="R15" s="383"/>
      <c r="S15" s="383"/>
      <c r="T15" s="383"/>
      <c r="U15" s="383"/>
      <c r="V15" s="274"/>
      <c r="W15" s="274"/>
    </row>
    <row r="16" spans="1:23" x14ac:dyDescent="0.2">
      <c r="A16" s="280"/>
      <c r="B16" s="280"/>
      <c r="C16" s="280"/>
      <c r="D16" s="280"/>
      <c r="E16" s="280"/>
      <c r="F16" s="280"/>
      <c r="G16" s="280"/>
      <c r="H16" s="280"/>
      <c r="I16" s="280"/>
      <c r="J16" s="280"/>
      <c r="K16" s="280"/>
      <c r="L16" s="280"/>
      <c r="M16" s="280"/>
      <c r="N16" s="280"/>
      <c r="O16" s="280"/>
      <c r="P16" s="280"/>
      <c r="Q16" s="274"/>
      <c r="R16" s="274"/>
      <c r="S16" s="274"/>
      <c r="T16" s="274"/>
      <c r="U16" s="274"/>
      <c r="V16" s="274"/>
      <c r="W16" s="274"/>
    </row>
    <row r="17" spans="1:23" x14ac:dyDescent="0.2">
      <c r="A17" s="380" t="s">
        <v>4</v>
      </c>
      <c r="B17" s="381"/>
      <c r="C17" s="373" t="s">
        <v>7</v>
      </c>
      <c r="D17" s="373" t="s">
        <v>17</v>
      </c>
      <c r="E17" s="375" t="s">
        <v>18</v>
      </c>
      <c r="F17" s="376"/>
      <c r="G17" s="375" t="s">
        <v>19</v>
      </c>
      <c r="H17" s="376"/>
      <c r="I17" s="380" t="s">
        <v>13</v>
      </c>
      <c r="J17" s="382"/>
      <c r="K17" s="380" t="s">
        <v>9</v>
      </c>
      <c r="L17" s="382"/>
      <c r="M17" s="380" t="s">
        <v>12</v>
      </c>
      <c r="N17" s="382"/>
      <c r="O17" s="380" t="s">
        <v>14</v>
      </c>
      <c r="P17" s="382"/>
      <c r="Q17" s="386" t="s">
        <v>27</v>
      </c>
      <c r="R17" s="386"/>
      <c r="S17" s="386"/>
      <c r="T17" s="394" t="s">
        <v>28</v>
      </c>
      <c r="U17" s="375" t="s">
        <v>30</v>
      </c>
      <c r="V17" s="379"/>
      <c r="W17" s="376"/>
    </row>
    <row r="18" spans="1:23" x14ac:dyDescent="0.2">
      <c r="A18" s="275" t="s">
        <v>16</v>
      </c>
      <c r="B18" s="275" t="s">
        <v>5</v>
      </c>
      <c r="C18" s="374"/>
      <c r="D18" s="374"/>
      <c r="E18" s="282" t="s">
        <v>20</v>
      </c>
      <c r="F18" s="282" t="s">
        <v>21</v>
      </c>
      <c r="G18" s="282" t="s">
        <v>22</v>
      </c>
      <c r="H18" s="282" t="s">
        <v>23</v>
      </c>
      <c r="I18" s="276" t="s">
        <v>10</v>
      </c>
      <c r="J18" s="276" t="s">
        <v>11</v>
      </c>
      <c r="K18" s="276" t="s">
        <v>10</v>
      </c>
      <c r="L18" s="276" t="s">
        <v>11</v>
      </c>
      <c r="M18" s="276" t="s">
        <v>10</v>
      </c>
      <c r="N18" s="276" t="s">
        <v>11</v>
      </c>
      <c r="O18" s="276" t="s">
        <v>10</v>
      </c>
      <c r="P18" s="276" t="s">
        <v>11</v>
      </c>
      <c r="Q18" s="276" t="s">
        <v>10</v>
      </c>
      <c r="R18" s="276" t="s">
        <v>11</v>
      </c>
      <c r="S18" s="276" t="s">
        <v>29</v>
      </c>
      <c r="T18" s="394"/>
      <c r="U18" s="282" t="s">
        <v>31</v>
      </c>
      <c r="V18" s="282" t="s">
        <v>32</v>
      </c>
      <c r="W18" s="282" t="s">
        <v>33</v>
      </c>
    </row>
    <row r="19" spans="1:23" ht="84" x14ac:dyDescent="0.2">
      <c r="A19" s="301">
        <v>1</v>
      </c>
      <c r="B19" s="302" t="s">
        <v>1067</v>
      </c>
      <c r="C19" s="303" t="s">
        <v>1068</v>
      </c>
      <c r="D19" s="304">
        <v>0.25</v>
      </c>
      <c r="E19" s="308">
        <v>155063.75</v>
      </c>
      <c r="F19" s="308">
        <v>142920.25</v>
      </c>
      <c r="G19" s="291">
        <f>I19+K19+M19+O19</f>
        <v>2</v>
      </c>
      <c r="H19" s="291">
        <f>J19+L19+N19+P19</f>
        <v>220</v>
      </c>
      <c r="I19" s="283"/>
      <c r="J19" s="292"/>
      <c r="K19" s="283"/>
      <c r="L19" s="292"/>
      <c r="M19" s="283">
        <v>1</v>
      </c>
      <c r="N19" s="292">
        <v>1</v>
      </c>
      <c r="O19" s="283">
        <v>1</v>
      </c>
      <c r="P19" s="277">
        <v>219</v>
      </c>
      <c r="Q19" s="289">
        <f>I19+K19+M19+O19</f>
        <v>2</v>
      </c>
      <c r="R19" s="289">
        <f>J19+L19+N19+P19</f>
        <v>220</v>
      </c>
      <c r="S19" s="289">
        <f>Q19-R19</f>
        <v>-218</v>
      </c>
      <c r="T19" s="293" t="s">
        <v>1117</v>
      </c>
      <c r="U19" s="277">
        <f>P19/O19*100</f>
        <v>21900</v>
      </c>
      <c r="V19" s="277">
        <f>F19/E19*100</f>
        <v>92.168704806893942</v>
      </c>
      <c r="W19" s="277">
        <f>V19/U19*100</f>
        <v>0.42086166578490386</v>
      </c>
    </row>
    <row r="20" spans="1:23" ht="38.25" x14ac:dyDescent="0.2">
      <c r="A20" s="301">
        <v>2</v>
      </c>
      <c r="B20" s="302" t="s">
        <v>1069</v>
      </c>
      <c r="C20" s="303" t="s">
        <v>712</v>
      </c>
      <c r="D20" s="304">
        <v>0.15</v>
      </c>
      <c r="E20" s="308">
        <v>93038.25</v>
      </c>
      <c r="F20" s="308">
        <v>85752.15</v>
      </c>
      <c r="G20" s="291">
        <f t="shared" ref="G20:G24" si="0">I20+K20+M20+O20</f>
        <v>2</v>
      </c>
      <c r="H20" s="291">
        <f t="shared" ref="H20:H24" si="1">J20+L20+N20+P20</f>
        <v>2</v>
      </c>
      <c r="I20" s="283"/>
      <c r="J20" s="292"/>
      <c r="K20" s="283"/>
      <c r="L20" s="292"/>
      <c r="M20" s="283">
        <v>1</v>
      </c>
      <c r="N20" s="292">
        <v>1</v>
      </c>
      <c r="O20" s="283">
        <v>1</v>
      </c>
      <c r="P20" s="277">
        <v>1</v>
      </c>
      <c r="Q20" s="289">
        <f t="shared" ref="Q20:Q24" si="2">I20+K20+M20+O20</f>
        <v>2</v>
      </c>
      <c r="R20" s="289">
        <f t="shared" ref="R20:R24" si="3">J20+L20+N20+P20</f>
        <v>2</v>
      </c>
      <c r="S20" s="289">
        <f t="shared" ref="S20:S24" si="4">Q20-R20</f>
        <v>0</v>
      </c>
      <c r="T20" s="295"/>
      <c r="U20" s="277">
        <f t="shared" ref="U20:U24" si="5">P20/O20*100</f>
        <v>100</v>
      </c>
      <c r="V20" s="277">
        <f t="shared" ref="V20:V24" si="6">F20/E20*100</f>
        <v>92.168704806893928</v>
      </c>
      <c r="W20" s="277">
        <f t="shared" ref="W20:W24" si="7">V20/U20*100</f>
        <v>92.168704806893928</v>
      </c>
    </row>
    <row r="21" spans="1:23" ht="60" x14ac:dyDescent="0.2">
      <c r="A21" s="301">
        <v>3</v>
      </c>
      <c r="B21" s="302" t="s">
        <v>1070</v>
      </c>
      <c r="C21" s="303" t="s">
        <v>128</v>
      </c>
      <c r="D21" s="304">
        <v>0.25</v>
      </c>
      <c r="E21" s="308">
        <v>155063.75</v>
      </c>
      <c r="F21" s="308">
        <v>142920.25</v>
      </c>
      <c r="G21" s="291">
        <f t="shared" si="0"/>
        <v>2</v>
      </c>
      <c r="H21" s="291">
        <f t="shared" si="1"/>
        <v>95</v>
      </c>
      <c r="I21" s="283"/>
      <c r="J21" s="292"/>
      <c r="K21" s="283"/>
      <c r="L21" s="292"/>
      <c r="M21" s="283">
        <v>1</v>
      </c>
      <c r="N21" s="292">
        <v>1</v>
      </c>
      <c r="O21" s="283">
        <v>1</v>
      </c>
      <c r="P21" s="277">
        <v>94</v>
      </c>
      <c r="Q21" s="289">
        <f t="shared" si="2"/>
        <v>2</v>
      </c>
      <c r="R21" s="289">
        <f t="shared" si="3"/>
        <v>95</v>
      </c>
      <c r="S21" s="289">
        <f t="shared" si="4"/>
        <v>-93</v>
      </c>
      <c r="T21" s="295" t="s">
        <v>1118</v>
      </c>
      <c r="U21" s="277">
        <f t="shared" si="5"/>
        <v>9400</v>
      </c>
      <c r="V21" s="277">
        <f t="shared" si="6"/>
        <v>92.168704806893942</v>
      </c>
      <c r="W21" s="277">
        <f t="shared" si="7"/>
        <v>0.98051813624355255</v>
      </c>
    </row>
    <row r="22" spans="1:23" x14ac:dyDescent="0.2">
      <c r="A22" s="301">
        <v>4</v>
      </c>
      <c r="B22" s="302" t="s">
        <v>1071</v>
      </c>
      <c r="C22" s="303" t="s">
        <v>68</v>
      </c>
      <c r="D22" s="304">
        <v>0.2</v>
      </c>
      <c r="E22" s="308">
        <v>124051</v>
      </c>
      <c r="F22" s="308">
        <v>114336.20000000001</v>
      </c>
      <c r="G22" s="291">
        <f t="shared" si="0"/>
        <v>6</v>
      </c>
      <c r="H22" s="291">
        <f t="shared" si="1"/>
        <v>6</v>
      </c>
      <c r="I22" s="283"/>
      <c r="J22" s="292"/>
      <c r="K22" s="283"/>
      <c r="L22" s="292"/>
      <c r="M22" s="283">
        <v>3</v>
      </c>
      <c r="N22" s="292">
        <v>3</v>
      </c>
      <c r="O22" s="283">
        <v>3</v>
      </c>
      <c r="P22" s="277">
        <v>3</v>
      </c>
      <c r="Q22" s="289">
        <f t="shared" si="2"/>
        <v>6</v>
      </c>
      <c r="R22" s="289">
        <f t="shared" si="3"/>
        <v>6</v>
      </c>
      <c r="S22" s="289">
        <f t="shared" si="4"/>
        <v>0</v>
      </c>
      <c r="T22" s="295"/>
      <c r="U22" s="277">
        <f t="shared" si="5"/>
        <v>100</v>
      </c>
      <c r="V22" s="277">
        <f t="shared" si="6"/>
        <v>92.168704806893956</v>
      </c>
      <c r="W22" s="277">
        <f t="shared" si="7"/>
        <v>92.168704806893956</v>
      </c>
    </row>
    <row r="23" spans="1:23" ht="63.75" x14ac:dyDescent="0.2">
      <c r="A23" s="301">
        <v>5</v>
      </c>
      <c r="B23" s="302" t="s">
        <v>1072</v>
      </c>
      <c r="C23" s="303" t="s">
        <v>533</v>
      </c>
      <c r="D23" s="304">
        <v>0.15</v>
      </c>
      <c r="E23" s="308">
        <v>93038.25</v>
      </c>
      <c r="F23" s="308">
        <v>85752.15</v>
      </c>
      <c r="G23" s="291">
        <f t="shared" si="0"/>
        <v>2</v>
      </c>
      <c r="H23" s="291">
        <f t="shared" si="1"/>
        <v>2</v>
      </c>
      <c r="I23" s="283"/>
      <c r="J23" s="292"/>
      <c r="K23" s="283"/>
      <c r="L23" s="292"/>
      <c r="M23" s="283">
        <v>1</v>
      </c>
      <c r="N23" s="292">
        <v>1</v>
      </c>
      <c r="O23" s="283">
        <v>1</v>
      </c>
      <c r="P23" s="277">
        <v>1</v>
      </c>
      <c r="Q23" s="289">
        <f t="shared" si="2"/>
        <v>2</v>
      </c>
      <c r="R23" s="289">
        <f t="shared" si="3"/>
        <v>2</v>
      </c>
      <c r="S23" s="289">
        <f t="shared" si="4"/>
        <v>0</v>
      </c>
      <c r="T23" s="295"/>
      <c r="U23" s="277">
        <f t="shared" si="5"/>
        <v>100</v>
      </c>
      <c r="V23" s="277">
        <f t="shared" si="6"/>
        <v>92.168704806893928</v>
      </c>
      <c r="W23" s="277">
        <f t="shared" si="7"/>
        <v>92.168704806893928</v>
      </c>
    </row>
    <row r="24" spans="1:23" x14ac:dyDescent="0.2">
      <c r="A24" s="500" t="s">
        <v>24</v>
      </c>
      <c r="B24" s="501"/>
      <c r="C24" s="287"/>
      <c r="D24" s="307">
        <v>1</v>
      </c>
      <c r="E24" s="297">
        <v>620255</v>
      </c>
      <c r="F24" s="297">
        <v>571681</v>
      </c>
      <c r="G24" s="291">
        <f t="shared" si="0"/>
        <v>14</v>
      </c>
      <c r="H24" s="291">
        <f t="shared" si="1"/>
        <v>325</v>
      </c>
      <c r="I24" s="287">
        <v>0</v>
      </c>
      <c r="J24" s="290">
        <v>0</v>
      </c>
      <c r="K24" s="287">
        <v>0</v>
      </c>
      <c r="L24" s="287">
        <v>0</v>
      </c>
      <c r="M24" s="287">
        <v>7</v>
      </c>
      <c r="N24" s="287">
        <v>7</v>
      </c>
      <c r="O24" s="283">
        <f>SUM(O19:O23)</f>
        <v>7</v>
      </c>
      <c r="P24" s="9">
        <f>SUM(P19:P23)</f>
        <v>318</v>
      </c>
      <c r="Q24" s="288">
        <f t="shared" si="2"/>
        <v>14</v>
      </c>
      <c r="R24" s="288">
        <f t="shared" si="3"/>
        <v>325</v>
      </c>
      <c r="S24" s="288">
        <f t="shared" si="4"/>
        <v>-311</v>
      </c>
      <c r="T24" s="294"/>
      <c r="U24" s="277">
        <f t="shared" si="5"/>
        <v>4542.8571428571431</v>
      </c>
      <c r="V24" s="277">
        <f t="shared" si="6"/>
        <v>92.168704806893942</v>
      </c>
      <c r="W24" s="277">
        <f t="shared" si="7"/>
        <v>2.0288708605291119</v>
      </c>
    </row>
    <row r="25" spans="1:23" x14ac:dyDescent="0.2">
      <c r="A25" s="280"/>
      <c r="B25" s="280"/>
      <c r="C25" s="280"/>
      <c r="D25" s="280"/>
      <c r="E25" s="285"/>
      <c r="F25" s="280"/>
      <c r="G25" s="280"/>
      <c r="H25" s="280"/>
      <c r="I25" s="280"/>
      <c r="J25" s="280"/>
      <c r="K25" s="280"/>
      <c r="L25" s="280"/>
      <c r="M25" s="280"/>
      <c r="N25" s="280"/>
      <c r="O25" s="280"/>
      <c r="P25" s="280"/>
      <c r="Q25" s="280"/>
      <c r="R25" s="280"/>
      <c r="S25" s="280"/>
      <c r="T25" s="280"/>
      <c r="U25" s="280"/>
      <c r="V25" s="280"/>
      <c r="W25" s="280"/>
    </row>
    <row r="26" spans="1:23" x14ac:dyDescent="0.2">
      <c r="A26" s="280"/>
      <c r="B26" s="286" t="s">
        <v>25</v>
      </c>
      <c r="C26" s="280"/>
      <c r="D26" s="280"/>
      <c r="E26" s="285"/>
      <c r="F26" s="280"/>
      <c r="G26" s="280" t="s">
        <v>26</v>
      </c>
      <c r="H26" s="280"/>
      <c r="I26" s="280"/>
      <c r="J26" s="280"/>
      <c r="K26" s="280"/>
      <c r="L26" s="280"/>
      <c r="M26" s="280"/>
      <c r="N26" s="280"/>
      <c r="O26" s="280"/>
      <c r="P26" s="280"/>
      <c r="Q26" s="280"/>
      <c r="R26" s="280"/>
      <c r="S26" s="280"/>
      <c r="T26" s="280"/>
      <c r="U26" s="280"/>
      <c r="V26" s="280"/>
      <c r="W26" s="280"/>
    </row>
    <row r="27" spans="1:23" x14ac:dyDescent="0.2">
      <c r="A27" s="274"/>
      <c r="B27" s="274"/>
      <c r="C27" s="274"/>
      <c r="D27" s="274"/>
      <c r="E27" s="274"/>
      <c r="F27" s="274"/>
      <c r="G27" s="274"/>
      <c r="H27" s="274"/>
      <c r="I27" s="281"/>
      <c r="J27" s="281"/>
      <c r="K27" s="281"/>
      <c r="L27" s="281"/>
      <c r="M27" s="281"/>
      <c r="N27" s="281"/>
      <c r="O27" s="281"/>
      <c r="P27" s="274"/>
      <c r="Q27" s="274"/>
      <c r="R27" s="274"/>
      <c r="S27" s="274"/>
      <c r="T27" s="274"/>
      <c r="U27" s="274"/>
      <c r="V27" s="274"/>
      <c r="W27" s="274"/>
    </row>
    <row r="28" spans="1:23" x14ac:dyDescent="0.2">
      <c r="A28" s="274"/>
      <c r="B28" s="274"/>
      <c r="C28" s="274"/>
      <c r="D28" s="274"/>
      <c r="E28" s="274"/>
      <c r="F28" s="274"/>
      <c r="G28" s="274"/>
      <c r="H28" s="274"/>
      <c r="I28" s="281"/>
      <c r="J28" s="281"/>
      <c r="K28" s="281"/>
      <c r="L28" s="281"/>
      <c r="M28" s="281"/>
      <c r="N28" s="281"/>
      <c r="O28" s="281"/>
      <c r="P28" s="274"/>
      <c r="Q28" s="274"/>
      <c r="R28" s="274"/>
      <c r="S28" s="274"/>
      <c r="T28" s="274"/>
      <c r="U28" s="274"/>
      <c r="V28" s="274"/>
      <c r="W28" s="274"/>
    </row>
    <row r="29" spans="1:23" x14ac:dyDescent="0.2">
      <c r="A29" s="274"/>
      <c r="B29" s="274"/>
      <c r="C29" s="274"/>
      <c r="D29" s="274"/>
      <c r="E29" s="274"/>
      <c r="F29" s="274"/>
      <c r="G29" s="274"/>
      <c r="H29" s="274"/>
      <c r="I29" s="281"/>
      <c r="J29" s="281"/>
      <c r="K29" s="281"/>
      <c r="L29" s="281"/>
      <c r="M29" s="281"/>
      <c r="N29" s="281"/>
      <c r="O29" s="281"/>
      <c r="P29" s="274"/>
      <c r="Q29" s="274"/>
      <c r="R29" s="274"/>
      <c r="S29" s="274"/>
      <c r="T29" s="274"/>
      <c r="U29" s="274"/>
      <c r="V29" s="274"/>
      <c r="W29" s="274"/>
    </row>
    <row r="30" spans="1:23" x14ac:dyDescent="0.2">
      <c r="A30" s="274"/>
      <c r="B30" s="274"/>
      <c r="C30" s="274"/>
      <c r="D30" s="274"/>
      <c r="E30" s="274"/>
      <c r="F30" s="274"/>
      <c r="G30" s="274"/>
      <c r="H30" s="274"/>
      <c r="I30" s="281"/>
      <c r="J30" s="281"/>
      <c r="K30" s="281"/>
      <c r="L30" s="281"/>
      <c r="M30" s="281"/>
      <c r="N30" s="281"/>
      <c r="O30" s="281"/>
      <c r="P30" s="274"/>
      <c r="Q30" s="274"/>
      <c r="R30" s="274"/>
      <c r="S30" s="274"/>
      <c r="T30" s="274"/>
      <c r="U30" s="274"/>
      <c r="V30" s="274"/>
      <c r="W30" s="274"/>
    </row>
    <row r="31" spans="1:23" x14ac:dyDescent="0.2">
      <c r="A31" s="274"/>
      <c r="B31" s="274"/>
      <c r="C31" s="274"/>
      <c r="D31" s="274"/>
      <c r="E31" s="274"/>
      <c r="F31" s="274"/>
      <c r="G31" s="274"/>
      <c r="H31" s="274"/>
      <c r="I31" s="281"/>
      <c r="J31" s="281"/>
      <c r="K31" s="281"/>
      <c r="L31" s="281"/>
      <c r="M31" s="281"/>
      <c r="N31" s="281"/>
      <c r="O31" s="281"/>
      <c r="P31" s="274"/>
      <c r="Q31" s="274"/>
      <c r="R31" s="274"/>
      <c r="S31" s="274"/>
      <c r="T31" s="274"/>
      <c r="U31" s="274"/>
      <c r="V31" s="274"/>
      <c r="W31" s="274"/>
    </row>
    <row r="32" spans="1:23" x14ac:dyDescent="0.2">
      <c r="A32" s="274"/>
      <c r="B32" s="274"/>
      <c r="C32" s="274"/>
      <c r="D32" s="274"/>
      <c r="E32" s="274"/>
      <c r="F32" s="274"/>
      <c r="G32" s="274"/>
      <c r="H32" s="274"/>
      <c r="I32" s="281"/>
      <c r="J32" s="281"/>
      <c r="K32" s="281"/>
      <c r="L32" s="281"/>
      <c r="M32" s="281"/>
      <c r="N32" s="281"/>
      <c r="O32" s="281"/>
      <c r="P32" s="274"/>
      <c r="Q32" s="274"/>
      <c r="R32" s="274"/>
      <c r="S32" s="274"/>
      <c r="T32" s="274"/>
      <c r="U32" s="274"/>
      <c r="V32" s="274"/>
      <c r="W32" s="274"/>
    </row>
    <row r="33" spans="9:15" x14ac:dyDescent="0.2">
      <c r="I33" s="281"/>
      <c r="J33" s="281"/>
      <c r="K33" s="281"/>
      <c r="L33" s="281"/>
      <c r="M33" s="281"/>
      <c r="N33" s="281"/>
      <c r="O33" s="281"/>
    </row>
    <row r="34" spans="9:15" x14ac:dyDescent="0.2">
      <c r="I34" s="281"/>
      <c r="J34" s="281"/>
      <c r="K34" s="281"/>
      <c r="L34" s="281"/>
      <c r="M34" s="281"/>
      <c r="N34" s="281"/>
      <c r="O34" s="281"/>
    </row>
    <row r="35" spans="9:15" x14ac:dyDescent="0.2">
      <c r="I35" s="281"/>
      <c r="J35" s="281"/>
      <c r="K35" s="281"/>
      <c r="L35" s="281"/>
      <c r="M35" s="281"/>
      <c r="N35" s="281"/>
      <c r="O35" s="281"/>
    </row>
    <row r="36" spans="9:15" x14ac:dyDescent="0.2">
      <c r="I36" s="281"/>
      <c r="J36" s="281"/>
      <c r="K36" s="281"/>
      <c r="L36" s="281"/>
      <c r="M36" s="281"/>
      <c r="N36" s="281"/>
      <c r="O36" s="281"/>
    </row>
    <row r="37" spans="9:15" x14ac:dyDescent="0.2">
      <c r="I37" s="281"/>
      <c r="J37" s="281"/>
      <c r="K37" s="281"/>
      <c r="L37" s="281"/>
      <c r="M37" s="281"/>
      <c r="N37" s="281"/>
      <c r="O37" s="281"/>
    </row>
    <row r="38" spans="9:15" x14ac:dyDescent="0.2">
      <c r="I38" s="281"/>
      <c r="J38" s="281"/>
      <c r="K38" s="281"/>
      <c r="L38" s="281"/>
      <c r="M38" s="281"/>
      <c r="N38" s="281"/>
      <c r="O38" s="281"/>
    </row>
    <row r="39" spans="9:15" x14ac:dyDescent="0.2">
      <c r="I39" s="281"/>
      <c r="J39" s="281"/>
      <c r="K39" s="281"/>
      <c r="L39" s="281"/>
      <c r="M39" s="281"/>
      <c r="N39" s="281"/>
      <c r="O39" s="281"/>
    </row>
    <row r="40" spans="9:15" x14ac:dyDescent="0.2">
      <c r="I40" s="281"/>
      <c r="J40" s="281"/>
      <c r="K40" s="281"/>
      <c r="L40" s="281"/>
      <c r="M40" s="281"/>
      <c r="N40" s="281"/>
      <c r="O40" s="281"/>
    </row>
    <row r="41" spans="9:15" x14ac:dyDescent="0.2">
      <c r="I41" s="281"/>
      <c r="J41" s="281"/>
      <c r="K41" s="281"/>
      <c r="L41" s="281"/>
      <c r="M41" s="281"/>
      <c r="N41" s="281"/>
      <c r="O41" s="281"/>
    </row>
    <row r="42" spans="9:15" x14ac:dyDescent="0.2">
      <c r="I42" s="281"/>
      <c r="J42" s="281"/>
      <c r="K42" s="281"/>
      <c r="L42" s="281"/>
      <c r="M42" s="281"/>
      <c r="N42" s="281"/>
      <c r="O42" s="281"/>
    </row>
    <row r="43" spans="9:15" x14ac:dyDescent="0.2">
      <c r="I43" s="281"/>
      <c r="J43" s="281"/>
      <c r="K43" s="281"/>
      <c r="L43" s="281"/>
      <c r="M43" s="281"/>
      <c r="N43" s="281"/>
      <c r="O43" s="281"/>
    </row>
    <row r="44" spans="9:15" x14ac:dyDescent="0.2">
      <c r="I44" s="281"/>
      <c r="J44" s="281"/>
      <c r="K44" s="281"/>
      <c r="L44" s="281"/>
      <c r="M44" s="281"/>
      <c r="N44" s="281"/>
      <c r="O44" s="281"/>
    </row>
    <row r="45" spans="9:15" x14ac:dyDescent="0.2">
      <c r="I45" s="281"/>
      <c r="J45" s="281"/>
      <c r="K45" s="281"/>
      <c r="L45" s="281"/>
      <c r="M45" s="281"/>
      <c r="N45" s="281"/>
      <c r="O45" s="281"/>
    </row>
    <row r="46" spans="9:15" x14ac:dyDescent="0.2">
      <c r="I46" s="281"/>
      <c r="J46" s="281"/>
      <c r="K46" s="281"/>
      <c r="L46" s="281"/>
      <c r="M46" s="281"/>
      <c r="N46" s="281"/>
      <c r="O46" s="281"/>
    </row>
    <row r="47" spans="9:15" x14ac:dyDescent="0.2">
      <c r="I47" s="281"/>
      <c r="J47" s="281"/>
      <c r="K47" s="281"/>
      <c r="L47" s="281"/>
      <c r="M47" s="281"/>
      <c r="N47" s="281"/>
      <c r="O47" s="281"/>
    </row>
  </sheetData>
  <mergeCells count="21">
    <mergeCell ref="A24:B24"/>
    <mergeCell ref="A15:U15"/>
    <mergeCell ref="M17:N17"/>
    <mergeCell ref="O17:P17"/>
    <mergeCell ref="Q17:S17"/>
    <mergeCell ref="T17:T18"/>
    <mergeCell ref="U17:W17"/>
    <mergeCell ref="A14:T14"/>
    <mergeCell ref="A17:B17"/>
    <mergeCell ref="C17:C18"/>
    <mergeCell ref="D17:D18"/>
    <mergeCell ref="E17:F17"/>
    <mergeCell ref="G17:H17"/>
    <mergeCell ref="I17:J17"/>
    <mergeCell ref="K17:L17"/>
    <mergeCell ref="A6:W6"/>
    <mergeCell ref="A1:W1"/>
    <mergeCell ref="A2:W2"/>
    <mergeCell ref="A3:W3"/>
    <mergeCell ref="A4:W4"/>
    <mergeCell ref="A5:W5"/>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workbookViewId="0">
      <selection activeCell="V19" sqref="V19"/>
    </sheetView>
  </sheetViews>
  <sheetFormatPr baseColWidth="10" defaultRowHeight="12.75" x14ac:dyDescent="0.2"/>
  <cols>
    <col min="1" max="1" width="10.85546875" style="278" customWidth="1"/>
    <col min="2" max="2" width="7.28515625" style="278" customWidth="1"/>
    <col min="3" max="3" width="19.85546875" style="278" customWidth="1"/>
    <col min="4" max="4" width="13" style="278" customWidth="1"/>
    <col min="5" max="5" width="11.42578125" style="278"/>
    <col min="6" max="6" width="11.28515625" style="278" customWidth="1"/>
    <col min="7" max="7" width="12.85546875" style="278" bestFit="1" customWidth="1"/>
    <col min="8" max="15" width="9.28515625" style="278" hidden="1" customWidth="1"/>
    <col min="16" max="20" width="9.28515625" style="278" customWidth="1"/>
    <col min="21" max="21" width="21.85546875" style="278" customWidth="1"/>
    <col min="22" max="22" width="7.28515625" style="278" customWidth="1"/>
    <col min="23" max="24" width="6" style="278" customWidth="1"/>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298"/>
      <c r="B7" s="298"/>
      <c r="C7" s="298"/>
      <c r="D7" s="298"/>
      <c r="E7" s="298"/>
      <c r="F7" s="298"/>
      <c r="G7" s="298"/>
      <c r="H7" s="298"/>
      <c r="I7" s="298"/>
      <c r="J7" s="298"/>
      <c r="K7" s="298"/>
      <c r="L7" s="298"/>
      <c r="M7" s="298"/>
      <c r="N7" s="298"/>
      <c r="O7" s="298"/>
      <c r="P7" s="298"/>
      <c r="Q7" s="298"/>
      <c r="R7" s="298"/>
      <c r="S7" s="298"/>
      <c r="T7" s="298"/>
      <c r="U7" s="298"/>
      <c r="V7" s="298"/>
      <c r="W7" s="298"/>
      <c r="X7" s="298"/>
    </row>
    <row r="8" spans="1:24" x14ac:dyDescent="0.2">
      <c r="A8" s="299" t="s">
        <v>458</v>
      </c>
      <c r="B8" s="144">
        <v>393</v>
      </c>
      <c r="C8" s="145" t="s">
        <v>1073</v>
      </c>
      <c r="D8" s="300"/>
      <c r="E8" s="279"/>
      <c r="F8" s="279"/>
      <c r="G8" s="279"/>
      <c r="H8" s="279"/>
      <c r="I8" s="279"/>
      <c r="J8" s="279"/>
      <c r="K8" s="279"/>
      <c r="L8" s="279"/>
      <c r="M8" s="279"/>
      <c r="N8" s="279"/>
      <c r="O8" s="279"/>
      <c r="P8" s="279"/>
      <c r="Q8" s="279"/>
    </row>
    <row r="9" spans="1:24" x14ac:dyDescent="0.2">
      <c r="A9" s="299" t="s">
        <v>0</v>
      </c>
      <c r="B9" s="144">
        <v>10</v>
      </c>
      <c r="C9" s="145" t="s">
        <v>810</v>
      </c>
      <c r="D9" s="300"/>
      <c r="E9" s="279"/>
      <c r="F9" s="279"/>
      <c r="G9" s="279"/>
      <c r="H9" s="279"/>
      <c r="I9" s="279"/>
      <c r="J9" s="279"/>
      <c r="K9" s="279"/>
      <c r="L9" s="280"/>
      <c r="M9" s="280"/>
      <c r="N9" s="280"/>
      <c r="O9" s="280"/>
      <c r="P9" s="280"/>
      <c r="Q9" s="280"/>
    </row>
    <row r="10" spans="1:24" x14ac:dyDescent="0.2">
      <c r="A10" s="299" t="s">
        <v>461</v>
      </c>
      <c r="B10" s="144">
        <v>2</v>
      </c>
      <c r="C10" s="145" t="s">
        <v>818</v>
      </c>
      <c r="D10" s="300"/>
      <c r="E10" s="279"/>
      <c r="F10" s="279"/>
      <c r="G10" s="279"/>
      <c r="H10" s="279"/>
      <c r="I10" s="279"/>
      <c r="J10" s="279"/>
      <c r="K10" s="279"/>
      <c r="L10" s="280"/>
      <c r="M10" s="280"/>
      <c r="N10" s="280"/>
      <c r="O10" s="280"/>
      <c r="P10" s="280"/>
      <c r="Q10" s="280"/>
    </row>
    <row r="11" spans="1:24" x14ac:dyDescent="0.2">
      <c r="A11" s="299" t="s">
        <v>6</v>
      </c>
      <c r="B11" s="147">
        <v>32</v>
      </c>
      <c r="C11" s="145" t="s">
        <v>811</v>
      </c>
      <c r="D11" s="300"/>
      <c r="E11" s="279"/>
      <c r="F11" s="279"/>
      <c r="G11" s="279"/>
      <c r="H11" s="279"/>
      <c r="I11" s="279"/>
      <c r="J11" s="279"/>
      <c r="K11" s="279"/>
      <c r="L11" s="280"/>
      <c r="M11" s="280"/>
      <c r="N11" s="280"/>
      <c r="O11" s="280"/>
      <c r="P11" s="280"/>
      <c r="Q11" s="280"/>
    </row>
    <row r="12" spans="1:24" x14ac:dyDescent="0.2">
      <c r="A12" s="299" t="s">
        <v>447</v>
      </c>
      <c r="B12" s="144">
        <v>3</v>
      </c>
      <c r="C12" s="145" t="s">
        <v>1045</v>
      </c>
      <c r="D12" s="300"/>
      <c r="E12" s="279"/>
      <c r="F12" s="279"/>
      <c r="G12" s="279"/>
      <c r="H12" s="279"/>
      <c r="I12" s="279"/>
      <c r="J12" s="279"/>
      <c r="K12" s="279"/>
      <c r="L12" s="280"/>
      <c r="M12" s="280"/>
      <c r="N12" s="280"/>
      <c r="O12" s="280"/>
      <c r="P12" s="280"/>
      <c r="Q12" s="280"/>
    </row>
    <row r="13" spans="1:24" x14ac:dyDescent="0.2">
      <c r="A13" s="279"/>
      <c r="B13" s="279"/>
      <c r="C13" s="279"/>
      <c r="D13" s="279"/>
      <c r="E13" s="279"/>
      <c r="F13" s="279"/>
      <c r="G13" s="279"/>
      <c r="H13" s="279"/>
      <c r="I13" s="279"/>
      <c r="J13" s="279"/>
      <c r="K13" s="279"/>
      <c r="L13" s="280"/>
      <c r="M13" s="280"/>
      <c r="N13" s="280"/>
      <c r="O13" s="280"/>
      <c r="P13" s="280"/>
      <c r="Q13" s="280"/>
      <c r="T13" s="280"/>
      <c r="U13" s="296"/>
    </row>
    <row r="14" spans="1:24" x14ac:dyDescent="0.2">
      <c r="A14" s="454" t="s">
        <v>3</v>
      </c>
      <c r="B14" s="369"/>
      <c r="C14" s="369"/>
      <c r="D14" s="369"/>
      <c r="E14" s="369"/>
      <c r="F14" s="369"/>
      <c r="G14" s="369"/>
      <c r="H14" s="369"/>
      <c r="I14" s="369"/>
      <c r="J14" s="369"/>
      <c r="K14" s="369"/>
      <c r="L14" s="369"/>
      <c r="M14" s="369"/>
      <c r="N14" s="369"/>
      <c r="O14" s="369"/>
      <c r="P14" s="369"/>
      <c r="Q14" s="369"/>
      <c r="R14" s="369"/>
      <c r="S14" s="369"/>
      <c r="T14" s="369"/>
      <c r="U14" s="369"/>
    </row>
    <row r="15" spans="1:24" x14ac:dyDescent="0.2">
      <c r="A15" s="455" t="s">
        <v>1074</v>
      </c>
      <c r="B15" s="383"/>
      <c r="C15" s="383"/>
      <c r="D15" s="383"/>
      <c r="E15" s="383"/>
      <c r="F15" s="383"/>
      <c r="G15" s="383"/>
      <c r="H15" s="383"/>
      <c r="I15" s="383"/>
      <c r="J15" s="383"/>
      <c r="K15" s="383"/>
      <c r="L15" s="383"/>
      <c r="M15" s="383"/>
      <c r="N15" s="383"/>
      <c r="O15" s="383"/>
      <c r="P15" s="383"/>
      <c r="Q15" s="383"/>
      <c r="R15" s="383"/>
      <c r="S15" s="383"/>
      <c r="T15" s="383"/>
      <c r="U15" s="383"/>
    </row>
    <row r="16" spans="1:24" x14ac:dyDescent="0.2">
      <c r="A16" s="280"/>
      <c r="B16" s="280"/>
      <c r="C16" s="280"/>
      <c r="D16" s="280"/>
      <c r="E16" s="280"/>
      <c r="F16" s="280"/>
      <c r="G16" s="280"/>
      <c r="H16" s="280"/>
      <c r="I16" s="280"/>
      <c r="J16" s="280"/>
      <c r="K16" s="280"/>
      <c r="L16" s="280"/>
      <c r="M16" s="280"/>
      <c r="N16" s="280"/>
      <c r="O16" s="280"/>
      <c r="P16" s="280"/>
      <c r="Q16" s="280"/>
    </row>
    <row r="17" spans="1:24"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75" t="s">
        <v>16</v>
      </c>
      <c r="B18" s="386" t="s">
        <v>5</v>
      </c>
      <c r="C18" s="386"/>
      <c r="D18" s="374"/>
      <c r="E18" s="374"/>
      <c r="F18" s="282" t="s">
        <v>20</v>
      </c>
      <c r="G18" s="282" t="s">
        <v>21</v>
      </c>
      <c r="H18" s="282" t="s">
        <v>22</v>
      </c>
      <c r="I18" s="282" t="s">
        <v>23</v>
      </c>
      <c r="J18" s="276" t="s">
        <v>10</v>
      </c>
      <c r="K18" s="276" t="s">
        <v>11</v>
      </c>
      <c r="L18" s="276" t="s">
        <v>10</v>
      </c>
      <c r="M18" s="276" t="s">
        <v>11</v>
      </c>
      <c r="N18" s="276" t="s">
        <v>10</v>
      </c>
      <c r="O18" s="276" t="s">
        <v>11</v>
      </c>
      <c r="P18" s="276" t="s">
        <v>10</v>
      </c>
      <c r="Q18" s="276" t="s">
        <v>11</v>
      </c>
      <c r="R18" s="276" t="s">
        <v>10</v>
      </c>
      <c r="S18" s="276" t="s">
        <v>11</v>
      </c>
      <c r="T18" s="276" t="s">
        <v>29</v>
      </c>
      <c r="U18" s="394"/>
      <c r="V18" s="282" t="s">
        <v>31</v>
      </c>
      <c r="W18" s="282" t="s">
        <v>32</v>
      </c>
      <c r="X18" s="282" t="s">
        <v>33</v>
      </c>
    </row>
    <row r="19" spans="1:24" x14ac:dyDescent="0.2">
      <c r="A19" s="283">
        <v>1</v>
      </c>
      <c r="B19" s="505" t="s">
        <v>1075</v>
      </c>
      <c r="C19" s="506"/>
      <c r="D19" s="273" t="s">
        <v>140</v>
      </c>
      <c r="E19" s="287">
        <v>10</v>
      </c>
      <c r="F19" s="308">
        <f>$F$24*E19/100</f>
        <v>59673.5</v>
      </c>
      <c r="G19" s="308">
        <f>$G$24*E19/100</f>
        <v>51345.3</v>
      </c>
      <c r="H19" s="291"/>
      <c r="I19" s="291"/>
      <c r="J19" s="283"/>
      <c r="K19" s="292"/>
      <c r="L19" s="283"/>
      <c r="M19" s="292"/>
      <c r="N19" s="283">
        <v>0</v>
      </c>
      <c r="O19" s="292">
        <v>0</v>
      </c>
      <c r="P19" s="283">
        <v>0</v>
      </c>
      <c r="Q19" s="277">
        <v>0</v>
      </c>
      <c r="R19" s="289">
        <f>J19+L19+N19+P19</f>
        <v>0</v>
      </c>
      <c r="S19" s="289">
        <f>K19+M19+O19+Q19</f>
        <v>0</v>
      </c>
      <c r="T19" s="289">
        <f>S19-R19</f>
        <v>0</v>
      </c>
      <c r="U19" s="293"/>
      <c r="V19" s="277"/>
      <c r="W19" s="277">
        <f>G19/F19*100</f>
        <v>86.04372124980101</v>
      </c>
      <c r="X19" s="277"/>
    </row>
    <row r="20" spans="1:24" x14ac:dyDescent="0.2">
      <c r="A20" s="283">
        <v>2</v>
      </c>
      <c r="B20" s="505" t="s">
        <v>1076</v>
      </c>
      <c r="C20" s="506"/>
      <c r="D20" s="273" t="s">
        <v>140</v>
      </c>
      <c r="E20" s="287">
        <v>10</v>
      </c>
      <c r="F20" s="308">
        <f>$F$24*E20/100</f>
        <v>59673.5</v>
      </c>
      <c r="G20" s="308">
        <f>$G$24*E20/100</f>
        <v>51345.3</v>
      </c>
      <c r="H20" s="291"/>
      <c r="I20" s="291"/>
      <c r="J20" s="283"/>
      <c r="K20" s="292"/>
      <c r="L20" s="283"/>
      <c r="M20" s="292"/>
      <c r="N20" s="283">
        <v>0</v>
      </c>
      <c r="O20" s="292">
        <v>0</v>
      </c>
      <c r="P20" s="283">
        <v>0</v>
      </c>
      <c r="Q20" s="277">
        <v>0</v>
      </c>
      <c r="R20" s="289">
        <f t="shared" ref="R20:S24" si="0">J20+L20+N20+P20</f>
        <v>0</v>
      </c>
      <c r="S20" s="289">
        <f t="shared" si="0"/>
        <v>0</v>
      </c>
      <c r="T20" s="289">
        <f>S20-R20</f>
        <v>0</v>
      </c>
      <c r="U20" s="295"/>
      <c r="V20" s="277"/>
      <c r="W20" s="277">
        <f>G20/F20*100</f>
        <v>86.04372124980101</v>
      </c>
      <c r="X20" s="277"/>
    </row>
    <row r="21" spans="1:24" ht="36" x14ac:dyDescent="0.2">
      <c r="A21" s="283">
        <v>3</v>
      </c>
      <c r="B21" s="503" t="s">
        <v>1077</v>
      </c>
      <c r="C21" s="504"/>
      <c r="D21" s="273" t="s">
        <v>140</v>
      </c>
      <c r="E21" s="287">
        <v>30</v>
      </c>
      <c r="F21" s="308">
        <f>$F$24*E21/100</f>
        <v>179020.5</v>
      </c>
      <c r="G21" s="308">
        <f>$G$24*E21/100</f>
        <v>154035.9</v>
      </c>
      <c r="H21" s="291"/>
      <c r="I21" s="291"/>
      <c r="J21" s="283"/>
      <c r="K21" s="292"/>
      <c r="L21" s="283"/>
      <c r="M21" s="292"/>
      <c r="N21" s="283">
        <v>2</v>
      </c>
      <c r="O21" s="292">
        <v>0</v>
      </c>
      <c r="P21" s="283">
        <v>2</v>
      </c>
      <c r="Q21" s="277">
        <v>0</v>
      </c>
      <c r="R21" s="289">
        <f t="shared" si="0"/>
        <v>4</v>
      </c>
      <c r="S21" s="289">
        <f t="shared" si="0"/>
        <v>0</v>
      </c>
      <c r="T21" s="289"/>
      <c r="U21" s="295" t="s">
        <v>1119</v>
      </c>
      <c r="V21" s="277">
        <f t="shared" ref="V21:V24" si="1">Q21/P21*100</f>
        <v>0</v>
      </c>
      <c r="W21" s="277">
        <f>G21/F21*100</f>
        <v>86.043721249800996</v>
      </c>
      <c r="X21" s="277"/>
    </row>
    <row r="22" spans="1:24" x14ac:dyDescent="0.2">
      <c r="A22" s="283">
        <v>4</v>
      </c>
      <c r="B22" s="503" t="s">
        <v>1078</v>
      </c>
      <c r="C22" s="504"/>
      <c r="D22" s="273" t="s">
        <v>235</v>
      </c>
      <c r="E22" s="287">
        <v>50</v>
      </c>
      <c r="F22" s="308">
        <f>$F$24*E22/100</f>
        <v>298367.5</v>
      </c>
      <c r="G22" s="308">
        <f>$G$24*E22/100</f>
        <v>256726.5</v>
      </c>
      <c r="H22" s="291"/>
      <c r="I22" s="291"/>
      <c r="J22" s="283"/>
      <c r="K22" s="292"/>
      <c r="L22" s="283"/>
      <c r="M22" s="292"/>
      <c r="N22" s="283">
        <v>3</v>
      </c>
      <c r="O22" s="292">
        <v>3</v>
      </c>
      <c r="P22" s="283">
        <v>3</v>
      </c>
      <c r="Q22" s="277">
        <v>3</v>
      </c>
      <c r="R22" s="289">
        <f t="shared" si="0"/>
        <v>6</v>
      </c>
      <c r="S22" s="289">
        <f t="shared" si="0"/>
        <v>6</v>
      </c>
      <c r="T22" s="289">
        <f>S22-R22</f>
        <v>0</v>
      </c>
      <c r="U22" s="295"/>
      <c r="V22" s="277">
        <f t="shared" si="1"/>
        <v>100</v>
      </c>
      <c r="W22" s="277">
        <f>G22/F22*100</f>
        <v>86.043721249800996</v>
      </c>
      <c r="X22" s="277">
        <f>V22/W22*100</f>
        <v>116.21998508139986</v>
      </c>
    </row>
    <row r="23" spans="1:24" x14ac:dyDescent="0.2">
      <c r="A23" s="283"/>
      <c r="B23" s="503"/>
      <c r="C23" s="504"/>
      <c r="D23" s="273"/>
      <c r="E23" s="287"/>
      <c r="F23" s="227"/>
      <c r="G23" s="227"/>
      <c r="H23" s="291"/>
      <c r="I23" s="291"/>
      <c r="J23" s="283"/>
      <c r="K23" s="292"/>
      <c r="L23" s="283"/>
      <c r="M23" s="292"/>
      <c r="N23" s="283"/>
      <c r="O23" s="292"/>
      <c r="P23" s="283"/>
      <c r="Q23" s="277"/>
      <c r="R23" s="289">
        <f t="shared" si="0"/>
        <v>0</v>
      </c>
      <c r="S23" s="289">
        <f t="shared" si="0"/>
        <v>0</v>
      </c>
      <c r="T23" s="289">
        <f>S23-R23</f>
        <v>0</v>
      </c>
      <c r="U23" s="295"/>
      <c r="V23" s="277"/>
      <c r="W23" s="277"/>
      <c r="X23" s="153"/>
    </row>
    <row r="24" spans="1:24" x14ac:dyDescent="0.2">
      <c r="A24" s="500" t="s">
        <v>24</v>
      </c>
      <c r="B24" s="501"/>
      <c r="C24" s="502"/>
      <c r="D24" s="287"/>
      <c r="E24" s="287">
        <f>SUM(E19:E23)</f>
        <v>100</v>
      </c>
      <c r="F24" s="297">
        <v>596735</v>
      </c>
      <c r="G24" s="297">
        <v>513453</v>
      </c>
      <c r="H24" s="287">
        <f t="shared" ref="H24:Q24" si="2">SUM(H19:H23)</f>
        <v>0</v>
      </c>
      <c r="I24" s="287">
        <f t="shared" si="2"/>
        <v>0</v>
      </c>
      <c r="J24" s="287">
        <f t="shared" si="2"/>
        <v>0</v>
      </c>
      <c r="K24" s="290">
        <f t="shared" si="2"/>
        <v>0</v>
      </c>
      <c r="L24" s="287">
        <f t="shared" si="2"/>
        <v>0</v>
      </c>
      <c r="M24" s="287">
        <f t="shared" si="2"/>
        <v>0</v>
      </c>
      <c r="N24" s="287">
        <f t="shared" si="2"/>
        <v>5</v>
      </c>
      <c r="O24" s="287">
        <f t="shared" si="2"/>
        <v>3</v>
      </c>
      <c r="P24" s="287">
        <f t="shared" si="2"/>
        <v>5</v>
      </c>
      <c r="Q24" s="284">
        <f t="shared" si="2"/>
        <v>3</v>
      </c>
      <c r="R24" s="288">
        <f t="shared" si="0"/>
        <v>10</v>
      </c>
      <c r="S24" s="288">
        <f t="shared" si="0"/>
        <v>6</v>
      </c>
      <c r="T24" s="288">
        <f>S24-R24</f>
        <v>-4</v>
      </c>
      <c r="U24" s="294"/>
      <c r="V24" s="277">
        <f t="shared" si="1"/>
        <v>60</v>
      </c>
      <c r="W24" s="277">
        <f t="shared" ref="W24" si="3">G24/F24*100</f>
        <v>86.043721249800996</v>
      </c>
      <c r="X24" s="153"/>
    </row>
    <row r="25" spans="1:24" x14ac:dyDescent="0.2">
      <c r="A25" s="280"/>
      <c r="B25" s="280"/>
      <c r="C25" s="280"/>
      <c r="D25" s="280"/>
      <c r="E25" s="280"/>
      <c r="F25" s="285"/>
      <c r="G25" s="280"/>
      <c r="H25" s="280"/>
      <c r="I25" s="280"/>
      <c r="J25" s="280"/>
      <c r="K25" s="280"/>
      <c r="L25" s="280"/>
      <c r="M25" s="280"/>
      <c r="N25" s="280"/>
      <c r="O25" s="280"/>
      <c r="P25" s="280"/>
      <c r="Q25" s="280"/>
      <c r="R25" s="280"/>
      <c r="S25" s="280"/>
      <c r="T25" s="280"/>
      <c r="U25" s="280"/>
      <c r="V25" s="280"/>
      <c r="W25" s="280"/>
      <c r="X25" s="280"/>
    </row>
    <row r="26" spans="1:24" x14ac:dyDescent="0.2">
      <c r="A26" s="280"/>
      <c r="B26" s="286" t="s">
        <v>25</v>
      </c>
      <c r="C26" s="280"/>
      <c r="D26" s="280"/>
      <c r="E26" s="280"/>
      <c r="F26" s="285"/>
      <c r="G26" s="280"/>
      <c r="H26" s="280" t="s">
        <v>26</v>
      </c>
      <c r="I26" s="280"/>
      <c r="J26" s="280"/>
      <c r="K26" s="280"/>
      <c r="L26" s="280"/>
      <c r="M26" s="280"/>
      <c r="N26" s="280"/>
      <c r="O26" s="280"/>
      <c r="P26" s="280"/>
      <c r="Q26" s="280"/>
      <c r="R26" s="280"/>
      <c r="S26" s="280"/>
      <c r="T26" s="280"/>
      <c r="U26" s="280"/>
      <c r="V26" s="280"/>
      <c r="W26" s="280"/>
      <c r="X26" s="280"/>
    </row>
    <row r="27" spans="1:24" x14ac:dyDescent="0.2">
      <c r="J27" s="281"/>
      <c r="K27" s="281"/>
      <c r="L27" s="281"/>
      <c r="M27" s="281"/>
      <c r="N27" s="281"/>
      <c r="O27" s="281"/>
      <c r="P27" s="281"/>
    </row>
    <row r="28" spans="1:24" x14ac:dyDescent="0.2">
      <c r="J28" s="281"/>
      <c r="K28" s="281"/>
      <c r="L28" s="281"/>
      <c r="M28" s="281"/>
      <c r="N28" s="281"/>
      <c r="O28" s="281"/>
      <c r="P28" s="281"/>
    </row>
    <row r="29" spans="1:24" x14ac:dyDescent="0.2">
      <c r="J29" s="281"/>
      <c r="K29" s="281"/>
      <c r="L29" s="281"/>
      <c r="M29" s="281"/>
      <c r="N29" s="281"/>
      <c r="O29" s="281"/>
      <c r="P29" s="281"/>
    </row>
    <row r="30" spans="1:24" x14ac:dyDescent="0.2">
      <c r="J30" s="281"/>
      <c r="K30" s="281"/>
      <c r="L30" s="281"/>
      <c r="M30" s="281"/>
      <c r="N30" s="281"/>
      <c r="O30" s="281"/>
      <c r="P30" s="281"/>
    </row>
    <row r="31" spans="1:24" x14ac:dyDescent="0.2">
      <c r="J31" s="281"/>
      <c r="K31" s="281"/>
      <c r="L31" s="281"/>
      <c r="M31" s="281"/>
      <c r="N31" s="281"/>
      <c r="O31" s="281"/>
      <c r="P31" s="281"/>
    </row>
    <row r="32" spans="1:24" x14ac:dyDescent="0.2">
      <c r="J32" s="281"/>
      <c r="K32" s="281"/>
      <c r="L32" s="281"/>
      <c r="M32" s="281"/>
      <c r="N32" s="281"/>
      <c r="O32" s="281"/>
      <c r="P32" s="281"/>
    </row>
    <row r="33" spans="10:16" x14ac:dyDescent="0.2">
      <c r="J33" s="281"/>
      <c r="K33" s="281"/>
      <c r="L33" s="281"/>
      <c r="M33" s="281"/>
      <c r="N33" s="281"/>
      <c r="O33" s="281"/>
      <c r="P33" s="281"/>
    </row>
    <row r="34" spans="10:16" x14ac:dyDescent="0.2">
      <c r="J34" s="281"/>
      <c r="K34" s="281"/>
      <c r="L34" s="281"/>
      <c r="M34" s="281"/>
      <c r="N34" s="281"/>
      <c r="O34" s="281"/>
      <c r="P34" s="281"/>
    </row>
    <row r="35" spans="10:16" x14ac:dyDescent="0.2">
      <c r="J35" s="281"/>
      <c r="K35" s="281"/>
      <c r="L35" s="281"/>
      <c r="M35" s="281"/>
      <c r="N35" s="281"/>
      <c r="O35" s="281"/>
      <c r="P35" s="281"/>
    </row>
    <row r="36" spans="10:16" x14ac:dyDescent="0.2">
      <c r="J36" s="281"/>
      <c r="K36" s="281"/>
      <c r="L36" s="281"/>
      <c r="M36" s="281"/>
      <c r="N36" s="281"/>
      <c r="O36" s="281"/>
      <c r="P36" s="281"/>
    </row>
    <row r="37" spans="10:16" x14ac:dyDescent="0.2">
      <c r="J37" s="281"/>
      <c r="K37" s="281"/>
      <c r="L37" s="281"/>
      <c r="M37" s="281"/>
      <c r="N37" s="281"/>
      <c r="O37" s="281"/>
      <c r="P37" s="281"/>
    </row>
    <row r="38" spans="10:16" x14ac:dyDescent="0.2">
      <c r="J38" s="281"/>
      <c r="K38" s="281"/>
      <c r="L38" s="281"/>
      <c r="M38" s="281"/>
      <c r="N38" s="281"/>
      <c r="O38" s="281"/>
      <c r="P38" s="281"/>
    </row>
    <row r="39" spans="10:16" x14ac:dyDescent="0.2">
      <c r="J39" s="281"/>
      <c r="K39" s="281"/>
      <c r="L39" s="281"/>
      <c r="M39" s="281"/>
      <c r="N39" s="281"/>
      <c r="O39" s="281"/>
      <c r="P39" s="281"/>
    </row>
    <row r="40" spans="10:16" x14ac:dyDescent="0.2">
      <c r="J40" s="281"/>
      <c r="K40" s="281"/>
      <c r="L40" s="281"/>
      <c r="M40" s="281"/>
      <c r="N40" s="281"/>
      <c r="O40" s="281"/>
      <c r="P40" s="281"/>
    </row>
    <row r="41" spans="10:16" x14ac:dyDescent="0.2">
      <c r="J41" s="281"/>
      <c r="K41" s="281"/>
      <c r="L41" s="281"/>
      <c r="M41" s="281"/>
      <c r="N41" s="281"/>
      <c r="O41" s="281"/>
      <c r="P41" s="281"/>
    </row>
    <row r="42" spans="10:16" x14ac:dyDescent="0.2">
      <c r="J42" s="281"/>
      <c r="K42" s="281"/>
      <c r="L42" s="281"/>
      <c r="M42" s="281"/>
      <c r="N42" s="281"/>
      <c r="O42" s="281"/>
      <c r="P42" s="281"/>
    </row>
    <row r="43" spans="10:16" x14ac:dyDescent="0.2">
      <c r="J43" s="281"/>
      <c r="K43" s="281"/>
      <c r="L43" s="281"/>
      <c r="M43" s="281"/>
      <c r="N43" s="281"/>
      <c r="O43" s="281"/>
      <c r="P43" s="281"/>
    </row>
    <row r="44" spans="10:16" x14ac:dyDescent="0.2">
      <c r="J44" s="281"/>
      <c r="K44" s="281"/>
      <c r="L44" s="281"/>
      <c r="M44" s="281"/>
      <c r="N44" s="281"/>
      <c r="O44" s="281"/>
      <c r="P44" s="281"/>
    </row>
    <row r="45" spans="10:16" x14ac:dyDescent="0.2">
      <c r="J45" s="281"/>
      <c r="K45" s="281"/>
      <c r="L45" s="281"/>
      <c r="M45" s="281"/>
      <c r="N45" s="281"/>
      <c r="O45" s="281"/>
      <c r="P45" s="281"/>
    </row>
    <row r="46" spans="10:16" x14ac:dyDescent="0.2">
      <c r="J46" s="281"/>
      <c r="K46" s="281"/>
      <c r="L46" s="281"/>
      <c r="M46" s="281"/>
      <c r="N46" s="281"/>
      <c r="O46" s="281"/>
      <c r="P46" s="281"/>
    </row>
    <row r="47" spans="10:16" x14ac:dyDescent="0.2">
      <c r="J47" s="281"/>
      <c r="K47" s="281"/>
      <c r="L47" s="281"/>
      <c r="M47" s="281"/>
      <c r="N47" s="281"/>
      <c r="O47" s="281"/>
      <c r="P47" s="281"/>
    </row>
  </sheetData>
  <mergeCells count="27">
    <mergeCell ref="A6:X6"/>
    <mergeCell ref="A1:X1"/>
    <mergeCell ref="A2:X2"/>
    <mergeCell ref="A3:X3"/>
    <mergeCell ref="A4:X4"/>
    <mergeCell ref="A5:X5"/>
    <mergeCell ref="A14:U14"/>
    <mergeCell ref="A15:U15"/>
    <mergeCell ref="A17:C17"/>
    <mergeCell ref="D17:D18"/>
    <mergeCell ref="E17:E18"/>
    <mergeCell ref="F17:G17"/>
    <mergeCell ref="H17:I17"/>
    <mergeCell ref="J17:K17"/>
    <mergeCell ref="L17:M17"/>
    <mergeCell ref="N17:O17"/>
    <mergeCell ref="P17:Q17"/>
    <mergeCell ref="R17:T17"/>
    <mergeCell ref="U17:U18"/>
    <mergeCell ref="B23:C23"/>
    <mergeCell ref="A24:C24"/>
    <mergeCell ref="V17:X17"/>
    <mergeCell ref="B18:C18"/>
    <mergeCell ref="B20:C20"/>
    <mergeCell ref="B21:C21"/>
    <mergeCell ref="B22:C22"/>
    <mergeCell ref="B19:C19"/>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topLeftCell="A2" workbookViewId="0">
      <selection activeCell="V19" sqref="V19"/>
    </sheetView>
  </sheetViews>
  <sheetFormatPr baseColWidth="10" defaultRowHeight="12.75" x14ac:dyDescent="0.2"/>
  <cols>
    <col min="1" max="1" width="10.28515625" style="159" customWidth="1"/>
    <col min="2" max="2" width="6.28515625" style="159" customWidth="1"/>
    <col min="3" max="3" width="40.7109375" style="159" customWidth="1"/>
    <col min="4" max="5" width="11.42578125" style="159"/>
    <col min="6" max="7" width="11.7109375" style="159" customWidth="1"/>
    <col min="8" max="9" width="9.28515625" style="159" hidden="1" customWidth="1"/>
    <col min="10" max="10" width="10" style="159" hidden="1" customWidth="1"/>
    <col min="11" max="11" width="9.28515625" style="159" hidden="1" customWidth="1"/>
    <col min="12" max="12" width="10" style="159" hidden="1" customWidth="1"/>
    <col min="13" max="13" width="9.28515625" style="159" hidden="1" customWidth="1"/>
    <col min="14" max="14" width="9.85546875" style="159" hidden="1" customWidth="1"/>
    <col min="15" max="15" width="9.28515625" style="159" hidden="1" customWidth="1"/>
    <col min="16" max="17" width="9.28515625" style="159" customWidth="1"/>
    <col min="18" max="18" width="10.28515625" style="159" customWidth="1"/>
    <col min="19" max="20" width="9.28515625" style="159" customWidth="1"/>
    <col min="21" max="21" width="21.85546875" style="159" customWidth="1"/>
    <col min="22" max="24" width="8.85546875" style="159" customWidth="1"/>
    <col min="25"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6" t="s">
        <v>49</v>
      </c>
      <c r="B3" s="366"/>
      <c r="C3" s="366"/>
      <c r="D3" s="366"/>
      <c r="E3" s="366"/>
      <c r="F3" s="366"/>
      <c r="G3" s="366"/>
      <c r="H3" s="366"/>
      <c r="I3" s="366"/>
      <c r="J3" s="366"/>
      <c r="K3" s="366"/>
      <c r="L3" s="366"/>
      <c r="M3" s="366"/>
      <c r="N3" s="366"/>
      <c r="O3" s="366"/>
      <c r="P3" s="366"/>
      <c r="Q3" s="366"/>
      <c r="R3" s="366"/>
      <c r="S3" s="366"/>
      <c r="T3" s="366"/>
      <c r="U3" s="366"/>
      <c r="V3" s="366"/>
      <c r="W3" s="366"/>
      <c r="X3" s="366"/>
    </row>
    <row r="4" spans="1:24" hidden="1" x14ac:dyDescent="0.2">
      <c r="A4" s="507" t="s">
        <v>50</v>
      </c>
      <c r="B4" s="507"/>
      <c r="C4" s="507"/>
      <c r="D4" s="507"/>
      <c r="E4" s="507"/>
      <c r="F4" s="507"/>
      <c r="G4" s="507"/>
      <c r="H4" s="507"/>
      <c r="I4" s="507"/>
      <c r="J4" s="507"/>
      <c r="K4" s="507"/>
      <c r="L4" s="507"/>
      <c r="M4" s="507"/>
      <c r="N4" s="507"/>
      <c r="O4" s="507"/>
      <c r="P4" s="507"/>
      <c r="Q4" s="507"/>
      <c r="R4" s="507"/>
      <c r="S4" s="507"/>
      <c r="T4" s="507"/>
      <c r="U4" s="507"/>
      <c r="V4" s="507"/>
      <c r="W4" s="507"/>
      <c r="X4" s="507"/>
    </row>
    <row r="5" spans="1:24" hidden="1" x14ac:dyDescent="0.2">
      <c r="A5" s="507" t="s">
        <v>51</v>
      </c>
      <c r="B5" s="507"/>
      <c r="C5" s="507"/>
      <c r="D5" s="507"/>
      <c r="E5" s="507"/>
      <c r="F5" s="507"/>
      <c r="G5" s="507"/>
      <c r="H5" s="507"/>
      <c r="I5" s="507"/>
      <c r="J5" s="507"/>
      <c r="K5" s="507"/>
      <c r="L5" s="507"/>
      <c r="M5" s="507"/>
      <c r="N5" s="507"/>
      <c r="O5" s="507"/>
      <c r="P5" s="507"/>
      <c r="Q5" s="507"/>
      <c r="R5" s="507"/>
      <c r="S5" s="507"/>
      <c r="T5" s="507"/>
      <c r="U5" s="507"/>
      <c r="V5" s="507"/>
      <c r="W5" s="507"/>
      <c r="X5" s="507"/>
    </row>
    <row r="6" spans="1:24" x14ac:dyDescent="0.2">
      <c r="A6" s="507" t="s">
        <v>57</v>
      </c>
      <c r="B6" s="507"/>
      <c r="C6" s="507"/>
      <c r="D6" s="507"/>
      <c r="E6" s="507"/>
      <c r="F6" s="507"/>
      <c r="G6" s="507"/>
      <c r="H6" s="507"/>
      <c r="I6" s="507"/>
      <c r="J6" s="507"/>
      <c r="K6" s="507"/>
      <c r="L6" s="507"/>
      <c r="M6" s="507"/>
      <c r="N6" s="507"/>
      <c r="O6" s="507"/>
      <c r="P6" s="507"/>
      <c r="Q6" s="507"/>
      <c r="R6" s="507"/>
      <c r="S6" s="507"/>
      <c r="T6" s="507"/>
      <c r="U6" s="507"/>
      <c r="V6" s="507"/>
      <c r="W6" s="507"/>
      <c r="X6" s="507"/>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171</v>
      </c>
      <c r="C8" s="145" t="s">
        <v>842</v>
      </c>
      <c r="D8" s="154"/>
      <c r="E8" s="1"/>
      <c r="F8" s="1"/>
      <c r="G8" s="1"/>
      <c r="H8" s="1"/>
      <c r="I8" s="1"/>
      <c r="J8" s="1"/>
      <c r="K8" s="1"/>
      <c r="L8" s="1"/>
      <c r="M8" s="1"/>
      <c r="N8" s="1"/>
      <c r="O8" s="1"/>
      <c r="P8" s="1"/>
      <c r="Q8" s="1"/>
    </row>
    <row r="9" spans="1:24" x14ac:dyDescent="0.2">
      <c r="A9" s="143" t="s">
        <v>0</v>
      </c>
      <c r="B9" s="144">
        <v>11</v>
      </c>
      <c r="C9" s="145" t="s">
        <v>843</v>
      </c>
      <c r="D9" s="154"/>
      <c r="E9" s="161"/>
      <c r="F9" s="161"/>
      <c r="G9" s="161"/>
      <c r="H9" s="161"/>
      <c r="I9" s="161"/>
      <c r="J9" s="161"/>
      <c r="K9" s="161"/>
      <c r="L9" s="162"/>
      <c r="M9" s="162"/>
      <c r="N9" s="162"/>
      <c r="O9" s="162"/>
      <c r="P9" s="162"/>
      <c r="Q9" s="162"/>
    </row>
    <row r="10" spans="1:24" x14ac:dyDescent="0.2">
      <c r="A10" s="143" t="s">
        <v>461</v>
      </c>
      <c r="B10" s="144">
        <v>1</v>
      </c>
      <c r="C10" s="145" t="s">
        <v>844</v>
      </c>
      <c r="D10" s="154"/>
      <c r="E10" s="161"/>
      <c r="F10" s="161"/>
      <c r="G10" s="161"/>
      <c r="H10" s="161"/>
      <c r="I10" s="161"/>
      <c r="J10" s="161"/>
      <c r="K10" s="161"/>
      <c r="L10" s="162"/>
      <c r="M10" s="162"/>
      <c r="N10" s="162"/>
      <c r="O10" s="162"/>
      <c r="P10" s="162"/>
      <c r="Q10" s="162"/>
    </row>
    <row r="11" spans="1:24" x14ac:dyDescent="0.2">
      <c r="A11" s="143" t="s">
        <v>6</v>
      </c>
      <c r="B11" s="147">
        <v>21</v>
      </c>
      <c r="C11" s="145" t="s">
        <v>845</v>
      </c>
      <c r="D11" s="154"/>
      <c r="E11" s="161"/>
      <c r="F11" s="161"/>
      <c r="G11" s="161"/>
      <c r="H11" s="161"/>
      <c r="I11" s="161"/>
      <c r="J11" s="161"/>
      <c r="K11" s="161"/>
      <c r="L11" s="162"/>
      <c r="M11" s="162"/>
      <c r="N11" s="162"/>
      <c r="O11" s="162"/>
      <c r="P11" s="162"/>
      <c r="Q11" s="162"/>
    </row>
    <row r="12" spans="1:24" x14ac:dyDescent="0.2">
      <c r="A12" s="143" t="s">
        <v>447</v>
      </c>
      <c r="B12" s="144">
        <v>1</v>
      </c>
      <c r="C12" s="145" t="s">
        <v>846</v>
      </c>
      <c r="D12" s="154"/>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c r="U13" s="163"/>
      <c r="X13" s="233"/>
    </row>
    <row r="14" spans="1:24" x14ac:dyDescent="0.2">
      <c r="A14" s="473" t="s">
        <v>3</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row>
    <row r="15" spans="1:24" ht="25.5" customHeight="1" x14ac:dyDescent="0.2">
      <c r="A15" s="474" t="s">
        <v>847</v>
      </c>
      <c r="B15" s="474"/>
      <c r="C15" s="474"/>
      <c r="D15" s="474"/>
      <c r="E15" s="474"/>
      <c r="F15" s="474"/>
      <c r="G15" s="474"/>
      <c r="H15" s="474"/>
      <c r="I15" s="474"/>
      <c r="J15" s="474"/>
      <c r="K15" s="474"/>
      <c r="L15" s="474"/>
      <c r="M15" s="474"/>
      <c r="N15" s="474"/>
      <c r="O15" s="474"/>
      <c r="P15" s="474"/>
      <c r="Q15" s="474"/>
      <c r="R15" s="474"/>
      <c r="S15" s="474"/>
      <c r="T15" s="474"/>
      <c r="U15" s="474"/>
      <c r="V15" s="474"/>
      <c r="W15" s="474"/>
      <c r="X15" s="474"/>
    </row>
    <row r="16" spans="1:24" x14ac:dyDescent="0.2">
      <c r="A16" s="162"/>
      <c r="B16" s="162"/>
      <c r="C16" s="162"/>
      <c r="D16" s="162"/>
      <c r="E16" s="162"/>
      <c r="F16" s="162"/>
      <c r="G16" s="162"/>
      <c r="H16" s="162"/>
      <c r="I16" s="162"/>
      <c r="J16" s="162"/>
      <c r="K16" s="162"/>
      <c r="L16" s="162"/>
      <c r="M16" s="162"/>
      <c r="N16" s="162"/>
      <c r="O16" s="162"/>
      <c r="P16" s="162"/>
      <c r="Q16" s="162"/>
    </row>
    <row r="17" spans="1:24" ht="12.75" customHeight="1" x14ac:dyDescent="0.2">
      <c r="A17" s="380" t="s">
        <v>4</v>
      </c>
      <c r="B17" s="381"/>
      <c r="C17" s="382"/>
      <c r="D17" s="443" t="s">
        <v>7</v>
      </c>
      <c r="E17" s="443" t="s">
        <v>17</v>
      </c>
      <c r="F17" s="445" t="s">
        <v>18</v>
      </c>
      <c r="G17" s="446"/>
      <c r="H17" s="445" t="s">
        <v>19</v>
      </c>
      <c r="I17" s="446"/>
      <c r="J17" s="447" t="s">
        <v>13</v>
      </c>
      <c r="K17" s="448"/>
      <c r="L17" s="447" t="s">
        <v>9</v>
      </c>
      <c r="M17" s="448"/>
      <c r="N17" s="447" t="s">
        <v>12</v>
      </c>
      <c r="O17" s="448"/>
      <c r="P17" s="447" t="s">
        <v>14</v>
      </c>
      <c r="Q17" s="448"/>
      <c r="R17" s="394" t="s">
        <v>27</v>
      </c>
      <c r="S17" s="394"/>
      <c r="T17" s="394"/>
      <c r="U17" s="394" t="s">
        <v>28</v>
      </c>
      <c r="V17" s="445" t="s">
        <v>30</v>
      </c>
      <c r="W17" s="449"/>
      <c r="X17" s="446"/>
    </row>
    <row r="18" spans="1:24" ht="24" x14ac:dyDescent="0.2">
      <c r="A18" s="2" t="s">
        <v>16</v>
      </c>
      <c r="B18" s="386" t="s">
        <v>5</v>
      </c>
      <c r="C18" s="386"/>
      <c r="D18" s="444"/>
      <c r="E18" s="444"/>
      <c r="F18" s="102" t="s">
        <v>20</v>
      </c>
      <c r="G18" s="102" t="s">
        <v>21</v>
      </c>
      <c r="H18" s="102" t="s">
        <v>22</v>
      </c>
      <c r="I18" s="102" t="s">
        <v>23</v>
      </c>
      <c r="J18" s="3" t="s">
        <v>10</v>
      </c>
      <c r="K18" s="3" t="s">
        <v>11</v>
      </c>
      <c r="L18" s="3" t="s">
        <v>10</v>
      </c>
      <c r="M18" s="3" t="s">
        <v>11</v>
      </c>
      <c r="N18" s="3" t="s">
        <v>10</v>
      </c>
      <c r="O18" s="3" t="s">
        <v>11</v>
      </c>
      <c r="P18" s="3" t="s">
        <v>10</v>
      </c>
      <c r="Q18" s="3" t="s">
        <v>11</v>
      </c>
      <c r="R18" s="3" t="s">
        <v>10</v>
      </c>
      <c r="S18" s="3" t="s">
        <v>11</v>
      </c>
      <c r="T18" s="3" t="s">
        <v>29</v>
      </c>
      <c r="U18" s="394"/>
      <c r="V18" s="102" t="s">
        <v>31</v>
      </c>
      <c r="W18" s="102" t="s">
        <v>32</v>
      </c>
      <c r="X18" s="102" t="s">
        <v>33</v>
      </c>
    </row>
    <row r="19" spans="1:24" ht="45" customHeight="1" x14ac:dyDescent="0.2">
      <c r="A19" s="234">
        <v>1</v>
      </c>
      <c r="B19" s="508" t="s">
        <v>848</v>
      </c>
      <c r="C19" s="509"/>
      <c r="D19" s="235" t="s">
        <v>849</v>
      </c>
      <c r="E19" s="235">
        <v>10</v>
      </c>
      <c r="F19" s="17">
        <f>$F$28*E19/100</f>
        <v>571531</v>
      </c>
      <c r="G19" s="17">
        <f>$G$28*E19/100</f>
        <v>571531</v>
      </c>
      <c r="H19" s="164">
        <f>J19+L19+N19+P19</f>
        <v>365</v>
      </c>
      <c r="I19" s="164">
        <f>K19+M19+O19+Q19</f>
        <v>365</v>
      </c>
      <c r="J19" s="234">
        <v>90</v>
      </c>
      <c r="K19" s="236">
        <v>90</v>
      </c>
      <c r="L19" s="234">
        <v>91</v>
      </c>
      <c r="M19" s="164">
        <v>91</v>
      </c>
      <c r="N19" s="234">
        <v>92</v>
      </c>
      <c r="O19" s="164">
        <v>92</v>
      </c>
      <c r="P19" s="234">
        <v>92</v>
      </c>
      <c r="Q19" s="236">
        <v>92</v>
      </c>
      <c r="R19" s="119">
        <f>J19+L19+N19+P19</f>
        <v>365</v>
      </c>
      <c r="S19" s="119">
        <f>K19+M19+O19+Q19</f>
        <v>365</v>
      </c>
      <c r="T19" s="119">
        <f>S19-R19</f>
        <v>0</v>
      </c>
      <c r="U19" s="25"/>
      <c r="V19" s="5">
        <f>Q19/P19*100</f>
        <v>100</v>
      </c>
      <c r="W19" s="5">
        <f>G19/F19*100</f>
        <v>100</v>
      </c>
      <c r="X19" s="5">
        <f>V19/W19*100</f>
        <v>100</v>
      </c>
    </row>
    <row r="20" spans="1:24" ht="45" customHeight="1" x14ac:dyDescent="0.2">
      <c r="A20" s="234">
        <v>2</v>
      </c>
      <c r="B20" s="508" t="s">
        <v>850</v>
      </c>
      <c r="C20" s="509"/>
      <c r="D20" s="235" t="s">
        <v>851</v>
      </c>
      <c r="E20" s="235">
        <v>10</v>
      </c>
      <c r="F20" s="17">
        <f t="shared" ref="F20:F27" si="0">$F$28*E20/100</f>
        <v>571531</v>
      </c>
      <c r="G20" s="17">
        <f t="shared" ref="G20:G27" si="1">$G$28*E20/100</f>
        <v>571531</v>
      </c>
      <c r="H20" s="164">
        <f t="shared" ref="H20:I27" si="2">J20+L20+N20+P20</f>
        <v>48</v>
      </c>
      <c r="I20" s="164">
        <f t="shared" si="2"/>
        <v>48</v>
      </c>
      <c r="J20" s="234">
        <v>12</v>
      </c>
      <c r="K20" s="236">
        <v>12</v>
      </c>
      <c r="L20" s="234">
        <v>12</v>
      </c>
      <c r="M20" s="164">
        <v>12</v>
      </c>
      <c r="N20" s="234">
        <v>12</v>
      </c>
      <c r="O20" s="164">
        <v>12</v>
      </c>
      <c r="P20" s="234">
        <v>12</v>
      </c>
      <c r="Q20" s="236">
        <v>12</v>
      </c>
      <c r="R20" s="119">
        <f t="shared" ref="R20:S28" si="3">J20+L20+N20+P20</f>
        <v>48</v>
      </c>
      <c r="S20" s="119">
        <f t="shared" si="3"/>
        <v>48</v>
      </c>
      <c r="T20" s="119">
        <f t="shared" ref="T20:T28" si="4">S20-R20</f>
        <v>0</v>
      </c>
      <c r="U20" s="25"/>
      <c r="V20" s="277">
        <f t="shared" ref="V20:V28" si="5">Q20/P20*100</f>
        <v>100</v>
      </c>
      <c r="W20" s="5">
        <f t="shared" ref="W20:W28" si="6">G20/F20*100</f>
        <v>100</v>
      </c>
      <c r="X20" s="5">
        <f t="shared" ref="X20:X28" si="7">V20/W20*100</f>
        <v>100</v>
      </c>
    </row>
    <row r="21" spans="1:24" ht="45" customHeight="1" x14ac:dyDescent="0.2">
      <c r="A21" s="234">
        <v>3</v>
      </c>
      <c r="B21" s="508" t="s">
        <v>852</v>
      </c>
      <c r="C21" s="509"/>
      <c r="D21" s="235" t="s">
        <v>44</v>
      </c>
      <c r="E21" s="235">
        <v>10</v>
      </c>
      <c r="F21" s="17">
        <f t="shared" si="0"/>
        <v>571531</v>
      </c>
      <c r="G21" s="17">
        <f t="shared" si="1"/>
        <v>571531</v>
      </c>
      <c r="H21" s="164">
        <f t="shared" si="2"/>
        <v>48</v>
      </c>
      <c r="I21" s="164">
        <f t="shared" si="2"/>
        <v>48</v>
      </c>
      <c r="J21" s="234">
        <v>12</v>
      </c>
      <c r="K21" s="236">
        <v>12</v>
      </c>
      <c r="L21" s="234">
        <v>12</v>
      </c>
      <c r="M21" s="164">
        <v>12</v>
      </c>
      <c r="N21" s="234">
        <v>12</v>
      </c>
      <c r="O21" s="164">
        <v>12</v>
      </c>
      <c r="P21" s="234">
        <v>12</v>
      </c>
      <c r="Q21" s="236">
        <v>12</v>
      </c>
      <c r="R21" s="119">
        <f t="shared" si="3"/>
        <v>48</v>
      </c>
      <c r="S21" s="119">
        <f t="shared" si="3"/>
        <v>48</v>
      </c>
      <c r="T21" s="119">
        <f t="shared" si="4"/>
        <v>0</v>
      </c>
      <c r="U21" s="22"/>
      <c r="V21" s="277">
        <f t="shared" si="5"/>
        <v>100</v>
      </c>
      <c r="W21" s="5">
        <f t="shared" si="6"/>
        <v>100</v>
      </c>
      <c r="X21" s="5">
        <f t="shared" si="7"/>
        <v>100</v>
      </c>
    </row>
    <row r="22" spans="1:24" ht="38.25" customHeight="1" x14ac:dyDescent="0.2">
      <c r="A22" s="234">
        <v>4</v>
      </c>
      <c r="B22" s="508" t="s">
        <v>853</v>
      </c>
      <c r="C22" s="509"/>
      <c r="D22" s="235" t="s">
        <v>44</v>
      </c>
      <c r="E22" s="235">
        <v>10</v>
      </c>
      <c r="F22" s="17">
        <f t="shared" si="0"/>
        <v>571531</v>
      </c>
      <c r="G22" s="17">
        <f t="shared" si="1"/>
        <v>571531</v>
      </c>
      <c r="H22" s="164">
        <f t="shared" si="2"/>
        <v>12</v>
      </c>
      <c r="I22" s="164">
        <f t="shared" si="2"/>
        <v>12</v>
      </c>
      <c r="J22" s="234">
        <v>3</v>
      </c>
      <c r="K22" s="236">
        <v>3</v>
      </c>
      <c r="L22" s="234">
        <v>3</v>
      </c>
      <c r="M22" s="164">
        <v>3</v>
      </c>
      <c r="N22" s="234">
        <v>3</v>
      </c>
      <c r="O22" s="164">
        <v>3</v>
      </c>
      <c r="P22" s="234">
        <v>3</v>
      </c>
      <c r="Q22" s="236">
        <v>3</v>
      </c>
      <c r="R22" s="119">
        <f t="shared" si="3"/>
        <v>12</v>
      </c>
      <c r="S22" s="119">
        <f t="shared" si="3"/>
        <v>12</v>
      </c>
      <c r="T22" s="119">
        <f t="shared" si="4"/>
        <v>0</v>
      </c>
      <c r="U22" s="25"/>
      <c r="V22" s="277">
        <f t="shared" si="5"/>
        <v>100</v>
      </c>
      <c r="W22" s="5">
        <f t="shared" si="6"/>
        <v>100</v>
      </c>
      <c r="X22" s="5">
        <f t="shared" si="7"/>
        <v>100</v>
      </c>
    </row>
    <row r="23" spans="1:24" ht="45" customHeight="1" x14ac:dyDescent="0.2">
      <c r="A23" s="234">
        <v>5</v>
      </c>
      <c r="B23" s="508" t="s">
        <v>854</v>
      </c>
      <c r="C23" s="509"/>
      <c r="D23" s="235" t="s">
        <v>44</v>
      </c>
      <c r="E23" s="235">
        <v>20</v>
      </c>
      <c r="F23" s="17">
        <f t="shared" si="0"/>
        <v>1143062</v>
      </c>
      <c r="G23" s="17">
        <f t="shared" si="1"/>
        <v>1143062</v>
      </c>
      <c r="H23" s="164">
        <f t="shared" si="2"/>
        <v>12</v>
      </c>
      <c r="I23" s="164">
        <f t="shared" si="2"/>
        <v>12</v>
      </c>
      <c r="J23" s="234">
        <v>3</v>
      </c>
      <c r="K23" s="236">
        <v>3</v>
      </c>
      <c r="L23" s="234">
        <v>3</v>
      </c>
      <c r="M23" s="164">
        <v>3</v>
      </c>
      <c r="N23" s="234">
        <v>3</v>
      </c>
      <c r="O23" s="164">
        <v>3</v>
      </c>
      <c r="P23" s="234">
        <v>3</v>
      </c>
      <c r="Q23" s="236">
        <v>3</v>
      </c>
      <c r="R23" s="119">
        <f t="shared" si="3"/>
        <v>12</v>
      </c>
      <c r="S23" s="119">
        <f t="shared" si="3"/>
        <v>12</v>
      </c>
      <c r="T23" s="119">
        <f t="shared" si="4"/>
        <v>0</v>
      </c>
      <c r="U23" s="25"/>
      <c r="V23" s="277">
        <f t="shared" si="5"/>
        <v>100</v>
      </c>
      <c r="W23" s="5">
        <f t="shared" si="6"/>
        <v>100</v>
      </c>
      <c r="X23" s="5">
        <f t="shared" si="7"/>
        <v>100</v>
      </c>
    </row>
    <row r="24" spans="1:24" ht="45" customHeight="1" x14ac:dyDescent="0.2">
      <c r="A24" s="234">
        <v>6</v>
      </c>
      <c r="B24" s="508" t="s">
        <v>855</v>
      </c>
      <c r="C24" s="509"/>
      <c r="D24" s="235" t="s">
        <v>44</v>
      </c>
      <c r="E24" s="235">
        <v>10</v>
      </c>
      <c r="F24" s="17">
        <f t="shared" si="0"/>
        <v>571531</v>
      </c>
      <c r="G24" s="17">
        <f t="shared" si="1"/>
        <v>571531</v>
      </c>
      <c r="H24" s="164">
        <f t="shared" si="2"/>
        <v>48</v>
      </c>
      <c r="I24" s="164">
        <f t="shared" si="2"/>
        <v>48</v>
      </c>
      <c r="J24" s="234">
        <v>12</v>
      </c>
      <c r="K24" s="236">
        <v>12</v>
      </c>
      <c r="L24" s="234">
        <v>12</v>
      </c>
      <c r="M24" s="164">
        <v>12</v>
      </c>
      <c r="N24" s="234">
        <v>12</v>
      </c>
      <c r="O24" s="164">
        <v>12</v>
      </c>
      <c r="P24" s="234">
        <v>12</v>
      </c>
      <c r="Q24" s="236">
        <v>12</v>
      </c>
      <c r="R24" s="119">
        <f t="shared" si="3"/>
        <v>48</v>
      </c>
      <c r="S24" s="119">
        <f t="shared" si="3"/>
        <v>48</v>
      </c>
      <c r="T24" s="119">
        <f t="shared" si="4"/>
        <v>0</v>
      </c>
      <c r="U24" s="25"/>
      <c r="V24" s="277">
        <f t="shared" si="5"/>
        <v>100</v>
      </c>
      <c r="W24" s="5">
        <f t="shared" si="6"/>
        <v>100</v>
      </c>
      <c r="X24" s="5">
        <f t="shared" si="7"/>
        <v>100</v>
      </c>
    </row>
    <row r="25" spans="1:24" ht="45" customHeight="1" x14ac:dyDescent="0.2">
      <c r="A25" s="234">
        <v>7</v>
      </c>
      <c r="B25" s="508" t="s">
        <v>856</v>
      </c>
      <c r="C25" s="509"/>
      <c r="D25" s="235" t="s">
        <v>849</v>
      </c>
      <c r="E25" s="235">
        <v>10</v>
      </c>
      <c r="F25" s="17">
        <f t="shared" si="0"/>
        <v>571531</v>
      </c>
      <c r="G25" s="17">
        <f t="shared" si="1"/>
        <v>571531</v>
      </c>
      <c r="H25" s="164">
        <f t="shared" si="2"/>
        <v>12</v>
      </c>
      <c r="I25" s="164">
        <f t="shared" si="2"/>
        <v>12</v>
      </c>
      <c r="J25" s="234">
        <v>3</v>
      </c>
      <c r="K25" s="236">
        <v>3</v>
      </c>
      <c r="L25" s="234">
        <v>3</v>
      </c>
      <c r="M25" s="164">
        <v>3</v>
      </c>
      <c r="N25" s="234">
        <v>3</v>
      </c>
      <c r="O25" s="164">
        <v>3</v>
      </c>
      <c r="P25" s="234">
        <v>3</v>
      </c>
      <c r="Q25" s="236">
        <v>3</v>
      </c>
      <c r="R25" s="119">
        <f t="shared" si="3"/>
        <v>12</v>
      </c>
      <c r="S25" s="119">
        <f t="shared" si="3"/>
        <v>12</v>
      </c>
      <c r="T25" s="119">
        <f t="shared" si="4"/>
        <v>0</v>
      </c>
      <c r="U25" s="25"/>
      <c r="V25" s="277">
        <f t="shared" si="5"/>
        <v>100</v>
      </c>
      <c r="W25" s="5">
        <f t="shared" si="6"/>
        <v>100</v>
      </c>
      <c r="X25" s="5">
        <f t="shared" si="7"/>
        <v>100</v>
      </c>
    </row>
    <row r="26" spans="1:24" ht="45" customHeight="1" x14ac:dyDescent="0.2">
      <c r="A26" s="234">
        <v>8</v>
      </c>
      <c r="B26" s="508" t="s">
        <v>857</v>
      </c>
      <c r="C26" s="509"/>
      <c r="D26" s="235" t="s">
        <v>44</v>
      </c>
      <c r="E26" s="235">
        <v>10</v>
      </c>
      <c r="F26" s="17">
        <f t="shared" si="0"/>
        <v>571531</v>
      </c>
      <c r="G26" s="17">
        <f t="shared" si="1"/>
        <v>571531</v>
      </c>
      <c r="H26" s="164">
        <f t="shared" si="2"/>
        <v>12</v>
      </c>
      <c r="I26" s="164">
        <f t="shared" si="2"/>
        <v>12</v>
      </c>
      <c r="J26" s="234">
        <v>3</v>
      </c>
      <c r="K26" s="236">
        <v>3</v>
      </c>
      <c r="L26" s="234">
        <v>3</v>
      </c>
      <c r="M26" s="164">
        <v>3</v>
      </c>
      <c r="N26" s="234">
        <v>3</v>
      </c>
      <c r="O26" s="164">
        <v>3</v>
      </c>
      <c r="P26" s="234">
        <v>3</v>
      </c>
      <c r="Q26" s="236">
        <v>3</v>
      </c>
      <c r="R26" s="119">
        <f t="shared" si="3"/>
        <v>12</v>
      </c>
      <c r="S26" s="119">
        <f t="shared" si="3"/>
        <v>12</v>
      </c>
      <c r="T26" s="119">
        <f t="shared" si="4"/>
        <v>0</v>
      </c>
      <c r="U26" s="25"/>
      <c r="V26" s="277">
        <f t="shared" si="5"/>
        <v>100</v>
      </c>
      <c r="W26" s="5">
        <f t="shared" si="6"/>
        <v>100</v>
      </c>
      <c r="X26" s="5">
        <f t="shared" si="7"/>
        <v>100</v>
      </c>
    </row>
    <row r="27" spans="1:24" ht="45" customHeight="1" x14ac:dyDescent="0.2">
      <c r="A27" s="234">
        <v>9</v>
      </c>
      <c r="B27" s="508" t="s">
        <v>858</v>
      </c>
      <c r="C27" s="509"/>
      <c r="D27" s="235" t="s">
        <v>44</v>
      </c>
      <c r="E27" s="235">
        <v>10</v>
      </c>
      <c r="F27" s="17">
        <f t="shared" si="0"/>
        <v>571531</v>
      </c>
      <c r="G27" s="17">
        <f t="shared" si="1"/>
        <v>571531</v>
      </c>
      <c r="H27" s="164">
        <f t="shared" si="2"/>
        <v>12</v>
      </c>
      <c r="I27" s="164">
        <f t="shared" si="2"/>
        <v>12</v>
      </c>
      <c r="J27" s="235">
        <v>3</v>
      </c>
      <c r="K27" s="237">
        <v>3</v>
      </c>
      <c r="L27" s="235">
        <v>3</v>
      </c>
      <c r="M27" s="18">
        <v>3</v>
      </c>
      <c r="N27" s="235">
        <v>3</v>
      </c>
      <c r="O27" s="18">
        <v>3</v>
      </c>
      <c r="P27" s="235">
        <v>3</v>
      </c>
      <c r="Q27" s="237">
        <v>3</v>
      </c>
      <c r="R27" s="119">
        <f t="shared" si="3"/>
        <v>12</v>
      </c>
      <c r="S27" s="119">
        <f t="shared" si="3"/>
        <v>12</v>
      </c>
      <c r="T27" s="119">
        <f t="shared" si="4"/>
        <v>0</v>
      </c>
      <c r="U27" s="61"/>
      <c r="V27" s="277">
        <f t="shared" si="5"/>
        <v>100</v>
      </c>
      <c r="W27" s="5">
        <f t="shared" si="6"/>
        <v>100</v>
      </c>
      <c r="X27" s="5">
        <f t="shared" si="7"/>
        <v>100</v>
      </c>
    </row>
    <row r="28" spans="1:24" s="1" customFormat="1" ht="36.75" customHeight="1" x14ac:dyDescent="0.2">
      <c r="A28" s="370" t="s">
        <v>24</v>
      </c>
      <c r="B28" s="371"/>
      <c r="C28" s="372"/>
      <c r="D28" s="18"/>
      <c r="E28" s="18">
        <f>SUM(E19:E27)</f>
        <v>100</v>
      </c>
      <c r="F28" s="40">
        <f>SEGUIMIENTO!D34</f>
        <v>5715310</v>
      </c>
      <c r="G28" s="40">
        <f>SEGUIMIENTO!E34</f>
        <v>5715310</v>
      </c>
      <c r="H28" s="18">
        <f t="shared" ref="H28:Q28" si="8">SUM(H19:H27)</f>
        <v>569</v>
      </c>
      <c r="I28" s="18">
        <f t="shared" si="8"/>
        <v>569</v>
      </c>
      <c r="J28" s="18">
        <f t="shared" si="8"/>
        <v>141</v>
      </c>
      <c r="K28" s="18">
        <f t="shared" si="8"/>
        <v>141</v>
      </c>
      <c r="L28" s="18">
        <f t="shared" si="8"/>
        <v>142</v>
      </c>
      <c r="M28" s="18">
        <f t="shared" si="8"/>
        <v>142</v>
      </c>
      <c r="N28" s="18">
        <f t="shared" si="8"/>
        <v>143</v>
      </c>
      <c r="O28" s="18">
        <f t="shared" si="8"/>
        <v>143</v>
      </c>
      <c r="P28" s="18">
        <f t="shared" si="8"/>
        <v>143</v>
      </c>
      <c r="Q28" s="18">
        <f t="shared" si="8"/>
        <v>143</v>
      </c>
      <c r="R28" s="120">
        <f t="shared" si="3"/>
        <v>569</v>
      </c>
      <c r="S28" s="120">
        <f t="shared" si="3"/>
        <v>569</v>
      </c>
      <c r="T28" s="120">
        <f t="shared" si="4"/>
        <v>0</v>
      </c>
      <c r="U28" s="120"/>
      <c r="V28" s="277">
        <f t="shared" si="5"/>
        <v>100</v>
      </c>
      <c r="W28" s="5">
        <f t="shared" si="6"/>
        <v>100</v>
      </c>
      <c r="X28" s="5">
        <f t="shared" si="7"/>
        <v>100</v>
      </c>
    </row>
    <row r="29" spans="1:24" s="6" customFormat="1" ht="14.25" customHeight="1" x14ac:dyDescent="0.2">
      <c r="F29" s="238"/>
    </row>
    <row r="30" spans="1:24" s="6" customFormat="1" ht="14.25" customHeight="1" x14ac:dyDescent="0.2">
      <c r="B30" s="11" t="s">
        <v>25</v>
      </c>
      <c r="F30" s="238"/>
      <c r="H30" s="6" t="s">
        <v>26</v>
      </c>
    </row>
    <row r="34" spans="1:23" x14ac:dyDescent="0.2">
      <c r="A34" s="6"/>
      <c r="B34" s="6"/>
      <c r="C34" s="6"/>
      <c r="D34" s="6"/>
      <c r="E34" s="6"/>
      <c r="F34" s="6"/>
      <c r="G34" s="6"/>
      <c r="H34" s="6"/>
      <c r="I34" s="6"/>
      <c r="J34" s="6"/>
      <c r="K34" s="6"/>
      <c r="L34" s="6"/>
      <c r="M34" s="6"/>
      <c r="N34" s="6"/>
      <c r="O34" s="6"/>
      <c r="P34" s="6"/>
      <c r="Q34" s="6"/>
      <c r="R34" s="1"/>
      <c r="S34" s="1"/>
      <c r="T34" s="395"/>
      <c r="U34" s="395"/>
      <c r="V34" s="28"/>
    </row>
    <row r="35" spans="1:23" x14ac:dyDescent="0.2">
      <c r="A35" s="388" t="s">
        <v>54</v>
      </c>
      <c r="B35" s="388"/>
      <c r="C35" s="388"/>
      <c r="D35" s="6"/>
      <c r="E35" s="6"/>
      <c r="F35" s="6"/>
      <c r="G35" s="6"/>
      <c r="H35" s="387" t="s">
        <v>283</v>
      </c>
      <c r="I35" s="387"/>
      <c r="J35" s="387"/>
      <c r="K35" s="387"/>
      <c r="L35" s="387"/>
      <c r="M35" s="387"/>
      <c r="N35" s="387"/>
      <c r="O35" s="387"/>
      <c r="P35" s="387"/>
      <c r="Q35" s="387"/>
      <c r="R35" s="387"/>
      <c r="S35" s="387"/>
      <c r="T35" s="387"/>
      <c r="U35" s="387"/>
      <c r="V35" s="387"/>
      <c r="W35" s="387"/>
    </row>
    <row r="36" spans="1:23" x14ac:dyDescent="0.2">
      <c r="A36" s="387" t="s">
        <v>53</v>
      </c>
      <c r="B36" s="387"/>
      <c r="C36" s="387"/>
      <c r="D36" s="6"/>
      <c r="E36" s="6"/>
      <c r="F36" s="6"/>
      <c r="G36" s="6"/>
      <c r="H36" s="387" t="s">
        <v>113</v>
      </c>
      <c r="I36" s="387"/>
      <c r="J36" s="387"/>
      <c r="K36" s="387"/>
      <c r="L36" s="387"/>
      <c r="M36" s="387"/>
      <c r="N36" s="387"/>
      <c r="O36" s="387"/>
      <c r="P36" s="387"/>
      <c r="Q36" s="387"/>
      <c r="R36" s="387"/>
      <c r="S36" s="387"/>
      <c r="T36" s="387"/>
      <c r="U36" s="387"/>
      <c r="V36" s="387"/>
    </row>
  </sheetData>
  <mergeCells count="36">
    <mergeCell ref="A36:C36"/>
    <mergeCell ref="H36:V36"/>
    <mergeCell ref="B26:C26"/>
    <mergeCell ref="B27:C27"/>
    <mergeCell ref="A28:C28"/>
    <mergeCell ref="T34:U34"/>
    <mergeCell ref="A35:C35"/>
    <mergeCell ref="H35:W35"/>
    <mergeCell ref="B25:C25"/>
    <mergeCell ref="P17:Q17"/>
    <mergeCell ref="R17:T17"/>
    <mergeCell ref="U17:U18"/>
    <mergeCell ref="V17:X17"/>
    <mergeCell ref="B18:C18"/>
    <mergeCell ref="B19:C19"/>
    <mergeCell ref="B20:C20"/>
    <mergeCell ref="B21:C21"/>
    <mergeCell ref="B22:C22"/>
    <mergeCell ref="B23:C23"/>
    <mergeCell ref="B24:C24"/>
    <mergeCell ref="A14:X14"/>
    <mergeCell ref="A15:X15"/>
    <mergeCell ref="A17:C17"/>
    <mergeCell ref="D17:D18"/>
    <mergeCell ref="E17:E18"/>
    <mergeCell ref="F17:G17"/>
    <mergeCell ref="H17:I17"/>
    <mergeCell ref="J17:K17"/>
    <mergeCell ref="L17:M17"/>
    <mergeCell ref="N17:O17"/>
    <mergeCell ref="A6:X6"/>
    <mergeCell ref="A1:X1"/>
    <mergeCell ref="A2:X2"/>
    <mergeCell ref="A3:X3"/>
    <mergeCell ref="A4:X4"/>
    <mergeCell ref="A5:X5"/>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topLeftCell="A9" workbookViewId="0">
      <selection activeCell="V19" sqref="V19"/>
    </sheetView>
  </sheetViews>
  <sheetFormatPr baseColWidth="10" defaultRowHeight="12.75" x14ac:dyDescent="0.2"/>
  <cols>
    <col min="1" max="1" width="10.5703125" style="159" customWidth="1"/>
    <col min="2" max="2" width="8.28515625" style="159" customWidth="1"/>
    <col min="3" max="3" width="40.7109375" style="159" customWidth="1"/>
    <col min="4" max="5" width="11.42578125" style="159"/>
    <col min="6" max="6" width="14.42578125" style="159" customWidth="1"/>
    <col min="7" max="7" width="13.28515625" style="159" bestFit="1" customWidth="1"/>
    <col min="8" max="15" width="9.28515625" style="159" hidden="1" customWidth="1"/>
    <col min="16" max="20" width="9.28515625" style="159" customWidth="1"/>
    <col min="21" max="21" width="22.7109375" style="159" customWidth="1"/>
    <col min="22" max="24" width="8.85546875" style="159" customWidth="1"/>
    <col min="25"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171</v>
      </c>
      <c r="C8" s="145" t="s">
        <v>842</v>
      </c>
      <c r="D8" s="154"/>
      <c r="E8" s="1"/>
      <c r="F8" s="1"/>
      <c r="G8" s="1"/>
      <c r="H8" s="1"/>
      <c r="I8" s="1"/>
      <c r="J8" s="1"/>
      <c r="K8" s="1"/>
      <c r="L8" s="1"/>
      <c r="M8" s="1"/>
      <c r="N8" s="1"/>
      <c r="O8" s="1"/>
      <c r="P8" s="1"/>
      <c r="Q8" s="1"/>
    </row>
    <row r="9" spans="1:24" x14ac:dyDescent="0.2">
      <c r="A9" s="143" t="s">
        <v>0</v>
      </c>
      <c r="B9" s="144">
        <v>11</v>
      </c>
      <c r="C9" s="145" t="s">
        <v>843</v>
      </c>
      <c r="D9" s="154"/>
      <c r="E9" s="161"/>
      <c r="F9" s="161"/>
      <c r="G9" s="161"/>
      <c r="H9" s="161"/>
      <c r="I9" s="161"/>
      <c r="J9" s="161"/>
      <c r="K9" s="161"/>
      <c r="L9" s="162"/>
      <c r="M9" s="162"/>
      <c r="N9" s="162"/>
      <c r="O9" s="162"/>
      <c r="P9" s="162"/>
      <c r="Q9" s="162"/>
    </row>
    <row r="10" spans="1:24" x14ac:dyDescent="0.2">
      <c r="A10" s="143" t="s">
        <v>461</v>
      </c>
      <c r="B10" s="144">
        <v>2</v>
      </c>
      <c r="C10" s="145" t="s">
        <v>859</v>
      </c>
      <c r="D10" s="154"/>
      <c r="E10" s="161"/>
      <c r="F10" s="161"/>
      <c r="G10" s="161"/>
      <c r="H10" s="161"/>
      <c r="I10" s="161"/>
      <c r="J10" s="161"/>
      <c r="K10" s="161"/>
      <c r="L10" s="162"/>
      <c r="M10" s="162"/>
      <c r="N10" s="162"/>
      <c r="O10" s="162"/>
      <c r="P10" s="162"/>
      <c r="Q10" s="162"/>
    </row>
    <row r="11" spans="1:24" x14ac:dyDescent="0.2">
      <c r="A11" s="143" t="s">
        <v>6</v>
      </c>
      <c r="B11" s="147">
        <v>21</v>
      </c>
      <c r="C11" s="145" t="s">
        <v>845</v>
      </c>
      <c r="D11" s="154"/>
      <c r="E11" s="161"/>
      <c r="F11" s="161"/>
      <c r="G11" s="161"/>
      <c r="H11" s="161"/>
      <c r="I11" s="161"/>
      <c r="J11" s="161"/>
      <c r="K11" s="161"/>
      <c r="L11" s="162"/>
      <c r="M11" s="162"/>
      <c r="N11" s="162"/>
      <c r="O11" s="162"/>
      <c r="P11" s="162"/>
      <c r="Q11" s="162"/>
    </row>
    <row r="12" spans="1:24" x14ac:dyDescent="0.2">
      <c r="A12" s="143" t="s">
        <v>447</v>
      </c>
      <c r="B12" s="144">
        <v>4</v>
      </c>
      <c r="C12" s="145" t="s">
        <v>860</v>
      </c>
      <c r="D12" s="154"/>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c r="U13" s="163"/>
      <c r="W13" s="510"/>
      <c r="X13" s="510"/>
    </row>
    <row r="14" spans="1:24" x14ac:dyDescent="0.2">
      <c r="A14" s="471" t="s">
        <v>3</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25.5" customHeight="1" x14ac:dyDescent="0.2">
      <c r="A15" s="472" t="s">
        <v>861</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x14ac:dyDescent="0.2">
      <c r="A16" s="162"/>
      <c r="B16" s="162"/>
      <c r="C16" s="162"/>
      <c r="D16" s="162"/>
      <c r="E16" s="162"/>
      <c r="F16" s="162"/>
      <c r="G16" s="162"/>
      <c r="H16" s="162"/>
      <c r="I16" s="162"/>
      <c r="J16" s="162"/>
      <c r="K16" s="162"/>
      <c r="L16" s="162"/>
      <c r="M16" s="162"/>
      <c r="N16" s="162"/>
      <c r="O16" s="162"/>
      <c r="P16" s="162"/>
      <c r="Q16" s="162"/>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56.25" customHeight="1" x14ac:dyDescent="0.2">
      <c r="A19" s="234">
        <v>1</v>
      </c>
      <c r="B19" s="508" t="s">
        <v>862</v>
      </c>
      <c r="C19" s="509"/>
      <c r="D19" s="235" t="s">
        <v>44</v>
      </c>
      <c r="E19" s="235">
        <v>30</v>
      </c>
      <c r="F19" s="17">
        <f t="shared" ref="F19:F24" si="0">$F$25*E19/100</f>
        <v>21562458</v>
      </c>
      <c r="G19" s="17">
        <f t="shared" ref="G19:G24" si="1">$G$25*E19/100</f>
        <v>21545443.5</v>
      </c>
      <c r="H19" s="164">
        <f>J19+L19+N19+P19</f>
        <v>48</v>
      </c>
      <c r="I19" s="164">
        <f>K19+M19+O19+Q19</f>
        <v>48</v>
      </c>
      <c r="J19" s="234">
        <v>12</v>
      </c>
      <c r="K19" s="236">
        <v>12</v>
      </c>
      <c r="L19" s="234">
        <v>12</v>
      </c>
      <c r="M19" s="164">
        <v>12</v>
      </c>
      <c r="N19" s="234">
        <v>12</v>
      </c>
      <c r="O19" s="164">
        <v>12</v>
      </c>
      <c r="P19" s="234">
        <v>12</v>
      </c>
      <c r="Q19" s="164">
        <v>12</v>
      </c>
      <c r="R19" s="119">
        <f>J19+L19+N19+P19</f>
        <v>48</v>
      </c>
      <c r="S19" s="119">
        <f>K19+M19+O19+Q19</f>
        <v>48</v>
      </c>
      <c r="T19" s="119">
        <f>S19-R19</f>
        <v>0</v>
      </c>
      <c r="U19" s="25"/>
      <c r="V19" s="5">
        <f>Q19/P19*100</f>
        <v>100</v>
      </c>
      <c r="W19" s="5">
        <f>G19/F19*100</f>
        <v>99.921092020214019</v>
      </c>
      <c r="X19" s="5">
        <f>V19/W19*100</f>
        <v>100.07897029364933</v>
      </c>
    </row>
    <row r="20" spans="1:24" ht="56.25" customHeight="1" x14ac:dyDescent="0.2">
      <c r="A20" s="234">
        <v>2</v>
      </c>
      <c r="B20" s="508" t="s">
        <v>863</v>
      </c>
      <c r="C20" s="509"/>
      <c r="D20" s="235" t="s">
        <v>44</v>
      </c>
      <c r="E20" s="235">
        <v>20</v>
      </c>
      <c r="F20" s="17">
        <f t="shared" si="0"/>
        <v>14374972</v>
      </c>
      <c r="G20" s="17">
        <f t="shared" si="1"/>
        <v>14363629</v>
      </c>
      <c r="H20" s="164">
        <f t="shared" ref="H20:I24" si="2">J20+L20+N20+P20</f>
        <v>48</v>
      </c>
      <c r="I20" s="164">
        <f t="shared" si="2"/>
        <v>48</v>
      </c>
      <c r="J20" s="234">
        <v>12</v>
      </c>
      <c r="K20" s="236">
        <v>12</v>
      </c>
      <c r="L20" s="234">
        <v>12</v>
      </c>
      <c r="M20" s="164">
        <v>12</v>
      </c>
      <c r="N20" s="234">
        <v>12</v>
      </c>
      <c r="O20" s="164">
        <v>12</v>
      </c>
      <c r="P20" s="234">
        <v>12</v>
      </c>
      <c r="Q20" s="164">
        <v>12</v>
      </c>
      <c r="R20" s="119">
        <f t="shared" ref="R20:S25" si="3">J20+L20+N20+P20</f>
        <v>48</v>
      </c>
      <c r="S20" s="119">
        <f t="shared" si="3"/>
        <v>48</v>
      </c>
      <c r="T20" s="119">
        <f t="shared" ref="T20:T25" si="4">S20-R20</f>
        <v>0</v>
      </c>
      <c r="U20" s="25"/>
      <c r="V20" s="277">
        <f t="shared" ref="V20:V25" si="5">Q20/P20*100</f>
        <v>100</v>
      </c>
      <c r="W20" s="5">
        <f t="shared" ref="W20:W25" si="6">G20/F20*100</f>
        <v>99.921092020214019</v>
      </c>
      <c r="X20" s="5">
        <f t="shared" ref="X20:X25" si="7">V20/W20*100</f>
        <v>100.07897029364933</v>
      </c>
    </row>
    <row r="21" spans="1:24" ht="57" customHeight="1" x14ac:dyDescent="0.2">
      <c r="A21" s="234">
        <v>3</v>
      </c>
      <c r="B21" s="508" t="s">
        <v>864</v>
      </c>
      <c r="C21" s="509"/>
      <c r="D21" s="235" t="s">
        <v>44</v>
      </c>
      <c r="E21" s="235">
        <v>10</v>
      </c>
      <c r="F21" s="17">
        <f t="shared" si="0"/>
        <v>7187486</v>
      </c>
      <c r="G21" s="17">
        <f t="shared" si="1"/>
        <v>7181814.5</v>
      </c>
      <c r="H21" s="164">
        <f t="shared" si="2"/>
        <v>48</v>
      </c>
      <c r="I21" s="164">
        <f t="shared" si="2"/>
        <v>48</v>
      </c>
      <c r="J21" s="234">
        <v>12</v>
      </c>
      <c r="K21" s="236">
        <v>12</v>
      </c>
      <c r="L21" s="234">
        <v>12</v>
      </c>
      <c r="M21" s="164">
        <v>12</v>
      </c>
      <c r="N21" s="234">
        <v>12</v>
      </c>
      <c r="O21" s="164">
        <v>12</v>
      </c>
      <c r="P21" s="234">
        <v>12</v>
      </c>
      <c r="Q21" s="164">
        <v>12</v>
      </c>
      <c r="R21" s="119">
        <f t="shared" si="3"/>
        <v>48</v>
      </c>
      <c r="S21" s="119">
        <f t="shared" si="3"/>
        <v>48</v>
      </c>
      <c r="T21" s="119">
        <f t="shared" si="4"/>
        <v>0</v>
      </c>
      <c r="U21" s="25"/>
      <c r="V21" s="277">
        <f t="shared" si="5"/>
        <v>100</v>
      </c>
      <c r="W21" s="5">
        <f t="shared" si="6"/>
        <v>99.921092020214019</v>
      </c>
      <c r="X21" s="5">
        <f t="shared" si="7"/>
        <v>100.07897029364933</v>
      </c>
    </row>
    <row r="22" spans="1:24" ht="56.25" customHeight="1" x14ac:dyDescent="0.2">
      <c r="A22" s="234">
        <v>4</v>
      </c>
      <c r="B22" s="508" t="s">
        <v>865</v>
      </c>
      <c r="C22" s="509"/>
      <c r="D22" s="235" t="s">
        <v>44</v>
      </c>
      <c r="E22" s="235">
        <v>10</v>
      </c>
      <c r="F22" s="17">
        <f t="shared" si="0"/>
        <v>7187486</v>
      </c>
      <c r="G22" s="17">
        <f t="shared" si="1"/>
        <v>7181814.5</v>
      </c>
      <c r="H22" s="164">
        <f t="shared" si="2"/>
        <v>12</v>
      </c>
      <c r="I22" s="164">
        <f t="shared" si="2"/>
        <v>12</v>
      </c>
      <c r="J22" s="234">
        <v>3</v>
      </c>
      <c r="K22" s="236">
        <v>3</v>
      </c>
      <c r="L22" s="234">
        <v>3</v>
      </c>
      <c r="M22" s="164">
        <v>3</v>
      </c>
      <c r="N22" s="234">
        <v>3</v>
      </c>
      <c r="O22" s="164">
        <v>3</v>
      </c>
      <c r="P22" s="234">
        <v>3</v>
      </c>
      <c r="Q22" s="164">
        <v>3</v>
      </c>
      <c r="R22" s="119">
        <f t="shared" si="3"/>
        <v>12</v>
      </c>
      <c r="S22" s="119">
        <f t="shared" si="3"/>
        <v>12</v>
      </c>
      <c r="T22" s="119">
        <f t="shared" si="4"/>
        <v>0</v>
      </c>
      <c r="U22" s="25"/>
      <c r="V22" s="277">
        <f t="shared" si="5"/>
        <v>100</v>
      </c>
      <c r="W22" s="5">
        <f t="shared" si="6"/>
        <v>99.921092020214019</v>
      </c>
      <c r="X22" s="5">
        <f t="shared" si="7"/>
        <v>100.07897029364933</v>
      </c>
    </row>
    <row r="23" spans="1:24" ht="56.25" customHeight="1" x14ac:dyDescent="0.2">
      <c r="A23" s="234">
        <v>5</v>
      </c>
      <c r="B23" s="508" t="s">
        <v>866</v>
      </c>
      <c r="C23" s="509"/>
      <c r="D23" s="235" t="s">
        <v>281</v>
      </c>
      <c r="E23" s="235">
        <v>20</v>
      </c>
      <c r="F23" s="17">
        <f t="shared" si="0"/>
        <v>14374972</v>
      </c>
      <c r="G23" s="17">
        <f t="shared" si="1"/>
        <v>14363629</v>
      </c>
      <c r="H23" s="164">
        <f t="shared" si="2"/>
        <v>12</v>
      </c>
      <c r="I23" s="164">
        <f t="shared" si="2"/>
        <v>12</v>
      </c>
      <c r="J23" s="234">
        <v>3</v>
      </c>
      <c r="K23" s="236">
        <v>3</v>
      </c>
      <c r="L23" s="234">
        <v>3</v>
      </c>
      <c r="M23" s="164">
        <v>3</v>
      </c>
      <c r="N23" s="234">
        <v>3</v>
      </c>
      <c r="O23" s="164">
        <v>3</v>
      </c>
      <c r="P23" s="234">
        <v>3</v>
      </c>
      <c r="Q23" s="164">
        <v>3</v>
      </c>
      <c r="R23" s="119">
        <f t="shared" si="3"/>
        <v>12</v>
      </c>
      <c r="S23" s="119">
        <f t="shared" si="3"/>
        <v>12</v>
      </c>
      <c r="T23" s="119">
        <f t="shared" si="4"/>
        <v>0</v>
      </c>
      <c r="U23" s="22"/>
      <c r="V23" s="277">
        <f t="shared" si="5"/>
        <v>100</v>
      </c>
      <c r="W23" s="5">
        <f t="shared" si="6"/>
        <v>99.921092020214019</v>
      </c>
      <c r="X23" s="5">
        <f t="shared" si="7"/>
        <v>100.07897029364933</v>
      </c>
    </row>
    <row r="24" spans="1:24" ht="56.25" customHeight="1" x14ac:dyDescent="0.2">
      <c r="A24" s="234">
        <v>6</v>
      </c>
      <c r="B24" s="508" t="s">
        <v>867</v>
      </c>
      <c r="C24" s="509"/>
      <c r="D24" s="235" t="s">
        <v>44</v>
      </c>
      <c r="E24" s="235">
        <v>10</v>
      </c>
      <c r="F24" s="17">
        <f t="shared" si="0"/>
        <v>7187486</v>
      </c>
      <c r="G24" s="17">
        <f t="shared" si="1"/>
        <v>7181814.5</v>
      </c>
      <c r="H24" s="164">
        <f t="shared" si="2"/>
        <v>12</v>
      </c>
      <c r="I24" s="164">
        <f t="shared" si="2"/>
        <v>12</v>
      </c>
      <c r="J24" s="234">
        <v>3</v>
      </c>
      <c r="K24" s="236">
        <v>3</v>
      </c>
      <c r="L24" s="234">
        <v>3</v>
      </c>
      <c r="M24" s="164">
        <v>3</v>
      </c>
      <c r="N24" s="234">
        <v>3</v>
      </c>
      <c r="O24" s="164">
        <v>3</v>
      </c>
      <c r="P24" s="234">
        <v>3</v>
      </c>
      <c r="Q24" s="164">
        <v>3</v>
      </c>
      <c r="R24" s="119">
        <f t="shared" si="3"/>
        <v>12</v>
      </c>
      <c r="S24" s="119">
        <f t="shared" si="3"/>
        <v>12</v>
      </c>
      <c r="T24" s="119">
        <f t="shared" si="4"/>
        <v>0</v>
      </c>
      <c r="U24" s="25"/>
      <c r="V24" s="277">
        <f t="shared" si="5"/>
        <v>100</v>
      </c>
      <c r="W24" s="5">
        <f t="shared" si="6"/>
        <v>99.921092020214019</v>
      </c>
      <c r="X24" s="5">
        <f t="shared" si="7"/>
        <v>100.07897029364933</v>
      </c>
    </row>
    <row r="25" spans="1:24" s="1" customFormat="1" ht="36.75" customHeight="1" x14ac:dyDescent="0.2">
      <c r="A25" s="370" t="s">
        <v>24</v>
      </c>
      <c r="B25" s="371"/>
      <c r="C25" s="372"/>
      <c r="D25" s="18"/>
      <c r="E25" s="18">
        <f>SUM(E19:E24)</f>
        <v>100</v>
      </c>
      <c r="F25" s="19">
        <f>SEGUIMIENTO!D35</f>
        <v>71874860</v>
      </c>
      <c r="G25" s="19">
        <f>SEGUIMIENTO!E35</f>
        <v>71818145</v>
      </c>
      <c r="H25" s="18">
        <f t="shared" ref="H25:Q25" si="8">SUM(H19:H24)</f>
        <v>180</v>
      </c>
      <c r="I25" s="18">
        <f t="shared" si="8"/>
        <v>180</v>
      </c>
      <c r="J25" s="18">
        <f t="shared" si="8"/>
        <v>45</v>
      </c>
      <c r="K25" s="18">
        <f t="shared" si="8"/>
        <v>45</v>
      </c>
      <c r="L25" s="18">
        <f t="shared" si="8"/>
        <v>45</v>
      </c>
      <c r="M25" s="18">
        <f t="shared" si="8"/>
        <v>45</v>
      </c>
      <c r="N25" s="18">
        <f t="shared" si="8"/>
        <v>45</v>
      </c>
      <c r="O25" s="18">
        <f t="shared" si="8"/>
        <v>45</v>
      </c>
      <c r="P25" s="18">
        <f t="shared" si="8"/>
        <v>45</v>
      </c>
      <c r="Q25" s="18">
        <f t="shared" si="8"/>
        <v>45</v>
      </c>
      <c r="R25" s="120">
        <f t="shared" si="3"/>
        <v>180</v>
      </c>
      <c r="S25" s="120">
        <f t="shared" si="3"/>
        <v>180</v>
      </c>
      <c r="T25" s="120">
        <f t="shared" si="4"/>
        <v>0</v>
      </c>
      <c r="U25" s="120"/>
      <c r="V25" s="277">
        <f t="shared" si="5"/>
        <v>100</v>
      </c>
      <c r="W25" s="5">
        <f t="shared" si="6"/>
        <v>99.921092020214019</v>
      </c>
      <c r="X25" s="5">
        <f t="shared" si="7"/>
        <v>100.07897029364933</v>
      </c>
    </row>
    <row r="26" spans="1:24" s="6" customFormat="1" ht="14.25" customHeight="1" x14ac:dyDescent="0.2">
      <c r="F26" s="238"/>
    </row>
    <row r="27" spans="1:24" s="6" customFormat="1" ht="14.25" customHeight="1" x14ac:dyDescent="0.2">
      <c r="B27" s="11" t="s">
        <v>25</v>
      </c>
      <c r="F27" s="238"/>
      <c r="H27" s="6" t="s">
        <v>26</v>
      </c>
    </row>
    <row r="28" spans="1:24" x14ac:dyDescent="0.2">
      <c r="J28" s="171"/>
      <c r="K28" s="171"/>
      <c r="L28" s="171"/>
      <c r="M28" s="171"/>
      <c r="N28" s="171"/>
      <c r="O28" s="171"/>
      <c r="P28" s="171"/>
    </row>
    <row r="32" spans="1:24" x14ac:dyDescent="0.2">
      <c r="A32" s="6"/>
      <c r="B32" s="6"/>
      <c r="C32" s="6"/>
      <c r="D32" s="6"/>
      <c r="E32" s="6"/>
      <c r="F32" s="6"/>
      <c r="G32" s="6"/>
      <c r="H32" s="6"/>
      <c r="I32" s="6"/>
      <c r="J32" s="6"/>
      <c r="K32" s="6"/>
      <c r="L32" s="6"/>
      <c r="M32" s="6"/>
      <c r="N32" s="6"/>
      <c r="O32" s="6"/>
      <c r="P32" s="6"/>
      <c r="Q32" s="6"/>
      <c r="R32" s="50"/>
      <c r="S32" s="50"/>
      <c r="T32" s="395"/>
      <c r="U32" s="395"/>
      <c r="V32" s="6"/>
    </row>
    <row r="33" spans="1:22" x14ac:dyDescent="0.2">
      <c r="A33" s="388" t="s">
        <v>54</v>
      </c>
      <c r="B33" s="388"/>
      <c r="C33" s="388"/>
      <c r="D33" s="6"/>
      <c r="E33" s="6"/>
      <c r="F33" s="6"/>
      <c r="G33" s="6"/>
      <c r="H33" s="387" t="s">
        <v>283</v>
      </c>
      <c r="I33" s="387"/>
      <c r="J33" s="387"/>
      <c r="K33" s="387"/>
      <c r="L33" s="387"/>
      <c r="M33" s="387"/>
      <c r="N33" s="387"/>
      <c r="O33" s="387"/>
      <c r="P33" s="387"/>
      <c r="Q33" s="387"/>
      <c r="R33" s="387"/>
      <c r="S33" s="387"/>
      <c r="T33" s="387"/>
      <c r="U33" s="387"/>
      <c r="V33" s="387"/>
    </row>
    <row r="34" spans="1:22" x14ac:dyDescent="0.2">
      <c r="A34" s="387" t="s">
        <v>53</v>
      </c>
      <c r="B34" s="387"/>
      <c r="C34" s="387"/>
      <c r="D34" s="6"/>
      <c r="E34" s="6"/>
      <c r="F34" s="6"/>
      <c r="G34" s="6"/>
      <c r="H34" s="387" t="s">
        <v>113</v>
      </c>
      <c r="I34" s="387"/>
      <c r="J34" s="387"/>
      <c r="K34" s="387"/>
      <c r="L34" s="387"/>
      <c r="M34" s="387"/>
      <c r="N34" s="387"/>
      <c r="O34" s="387"/>
      <c r="P34" s="387"/>
      <c r="Q34" s="387"/>
      <c r="R34" s="387"/>
      <c r="S34" s="387"/>
      <c r="T34" s="387"/>
      <c r="U34" s="387"/>
      <c r="V34" s="387"/>
    </row>
  </sheetData>
  <mergeCells count="34">
    <mergeCell ref="A25:C25"/>
    <mergeCell ref="T32:U32"/>
    <mergeCell ref="A33:C33"/>
    <mergeCell ref="H33:V33"/>
    <mergeCell ref="A34:C34"/>
    <mergeCell ref="H34:V34"/>
    <mergeCell ref="B24:C24"/>
    <mergeCell ref="N17:O17"/>
    <mergeCell ref="P17:Q17"/>
    <mergeCell ref="R17:T17"/>
    <mergeCell ref="U17:U18"/>
    <mergeCell ref="B19:C19"/>
    <mergeCell ref="B20:C20"/>
    <mergeCell ref="B21:C21"/>
    <mergeCell ref="B22:C22"/>
    <mergeCell ref="B23:C23"/>
    <mergeCell ref="V17:X17"/>
    <mergeCell ref="B18:C18"/>
    <mergeCell ref="W13:X13"/>
    <mergeCell ref="A14:X14"/>
    <mergeCell ref="A15:X15"/>
    <mergeCell ref="A17:C17"/>
    <mergeCell ref="D17:D18"/>
    <mergeCell ref="E17:E18"/>
    <mergeCell ref="F17:G17"/>
    <mergeCell ref="H17:I17"/>
    <mergeCell ref="J17:K17"/>
    <mergeCell ref="L17:M17"/>
    <mergeCell ref="A6:X6"/>
    <mergeCell ref="A1:X1"/>
    <mergeCell ref="A2:X2"/>
    <mergeCell ref="A3:X3"/>
    <mergeCell ref="A4:X4"/>
    <mergeCell ref="A5:X5"/>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topLeftCell="D9" workbookViewId="0">
      <selection activeCell="V19" sqref="V19"/>
    </sheetView>
  </sheetViews>
  <sheetFormatPr baseColWidth="10" defaultRowHeight="12.75" x14ac:dyDescent="0.2"/>
  <cols>
    <col min="1" max="1" width="10.42578125" style="159" customWidth="1"/>
    <col min="2" max="2" width="7.28515625" style="159" customWidth="1"/>
    <col min="3" max="3" width="40.7109375" style="159" customWidth="1"/>
    <col min="4" max="5" width="11.42578125" style="159"/>
    <col min="6" max="6" width="12.5703125" style="159" customWidth="1"/>
    <col min="7" max="7" width="12.42578125" style="159" bestFit="1" customWidth="1"/>
    <col min="8" max="8" width="11.28515625" style="159" hidden="1" customWidth="1"/>
    <col min="9" max="15" width="9.28515625" style="159" hidden="1" customWidth="1"/>
    <col min="16" max="20" width="9.28515625" style="159" customWidth="1"/>
    <col min="21" max="21" width="25.5703125" style="159" customWidth="1"/>
    <col min="22" max="24" width="8.85546875" style="159" customWidth="1"/>
    <col min="25" max="16384" width="11.42578125" style="159"/>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171</v>
      </c>
      <c r="C8" s="145" t="s">
        <v>842</v>
      </c>
      <c r="D8" s="154"/>
      <c r="E8" s="1"/>
      <c r="F8" s="1"/>
      <c r="G8" s="1"/>
      <c r="H8" s="1"/>
      <c r="I8" s="1"/>
      <c r="J8" s="1"/>
      <c r="K8" s="1"/>
      <c r="L8" s="1"/>
      <c r="M8" s="1"/>
      <c r="N8" s="1"/>
      <c r="O8" s="1"/>
      <c r="P8" s="1"/>
      <c r="Q8" s="1"/>
    </row>
    <row r="9" spans="1:24" x14ac:dyDescent="0.2">
      <c r="A9" s="143" t="s">
        <v>0</v>
      </c>
      <c r="B9" s="144">
        <v>11</v>
      </c>
      <c r="C9" s="145" t="s">
        <v>868</v>
      </c>
      <c r="D9" s="154"/>
      <c r="E9" s="161"/>
      <c r="F9" s="161"/>
      <c r="G9" s="161"/>
      <c r="H9" s="161"/>
      <c r="I9" s="161"/>
      <c r="J9" s="161"/>
      <c r="K9" s="161"/>
      <c r="L9" s="162"/>
      <c r="M9" s="162"/>
      <c r="N9" s="162"/>
      <c r="O9" s="162"/>
      <c r="P9" s="162"/>
      <c r="Q9" s="162"/>
    </row>
    <row r="10" spans="1:24" x14ac:dyDescent="0.2">
      <c r="A10" s="143" t="s">
        <v>461</v>
      </c>
      <c r="B10" s="144">
        <v>2</v>
      </c>
      <c r="C10" s="145" t="s">
        <v>859</v>
      </c>
      <c r="D10" s="154"/>
      <c r="E10" s="161"/>
      <c r="F10" s="161"/>
      <c r="G10" s="161"/>
      <c r="H10" s="161"/>
      <c r="I10" s="161"/>
      <c r="J10" s="161"/>
      <c r="K10" s="161"/>
      <c r="L10" s="162"/>
      <c r="M10" s="162"/>
      <c r="N10" s="162"/>
      <c r="O10" s="162"/>
      <c r="P10" s="162"/>
      <c r="Q10" s="162"/>
    </row>
    <row r="11" spans="1:24" x14ac:dyDescent="0.2">
      <c r="A11" s="143" t="s">
        <v>6</v>
      </c>
      <c r="B11" s="147">
        <v>21</v>
      </c>
      <c r="C11" s="145" t="s">
        <v>845</v>
      </c>
      <c r="D11" s="154"/>
      <c r="E11" s="161"/>
      <c r="F11" s="161"/>
      <c r="G11" s="161"/>
      <c r="H11" s="161"/>
      <c r="I11" s="161"/>
      <c r="J11" s="161"/>
      <c r="K11" s="161"/>
      <c r="L11" s="162"/>
      <c r="M11" s="162"/>
      <c r="N11" s="162"/>
      <c r="O11" s="162"/>
      <c r="P11" s="162"/>
      <c r="Q11" s="162"/>
    </row>
    <row r="12" spans="1:24" x14ac:dyDescent="0.2">
      <c r="A12" s="143" t="s">
        <v>447</v>
      </c>
      <c r="B12" s="144">
        <v>8</v>
      </c>
      <c r="C12" s="145" t="s">
        <v>869</v>
      </c>
      <c r="D12" s="154"/>
      <c r="E12" s="161"/>
      <c r="F12" s="161"/>
      <c r="G12" s="161"/>
      <c r="H12" s="161"/>
      <c r="I12" s="161"/>
      <c r="J12" s="161"/>
      <c r="K12" s="161"/>
      <c r="L12" s="162"/>
      <c r="M12" s="162"/>
      <c r="N12" s="162"/>
      <c r="O12" s="162"/>
      <c r="P12" s="162"/>
      <c r="Q12" s="162"/>
    </row>
    <row r="13" spans="1:24" x14ac:dyDescent="0.2">
      <c r="A13" s="161"/>
      <c r="B13" s="161"/>
      <c r="C13" s="161"/>
      <c r="D13" s="161"/>
      <c r="E13" s="161"/>
      <c r="F13" s="161"/>
      <c r="G13" s="161"/>
      <c r="H13" s="161"/>
      <c r="I13" s="161"/>
      <c r="J13" s="161"/>
      <c r="K13" s="161"/>
      <c r="L13" s="162"/>
      <c r="M13" s="162"/>
      <c r="N13" s="162"/>
      <c r="O13" s="162"/>
      <c r="P13" s="162"/>
      <c r="Q13" s="162"/>
      <c r="U13" s="163"/>
      <c r="W13" s="510"/>
      <c r="X13" s="510"/>
    </row>
    <row r="14" spans="1:24" x14ac:dyDescent="0.2">
      <c r="A14" s="471" t="s">
        <v>3</v>
      </c>
      <c r="B14" s="471"/>
      <c r="C14" s="471"/>
      <c r="D14" s="471"/>
      <c r="E14" s="471"/>
      <c r="F14" s="471"/>
      <c r="G14" s="471"/>
      <c r="H14" s="471"/>
      <c r="I14" s="471"/>
      <c r="J14" s="471"/>
      <c r="K14" s="471"/>
      <c r="L14" s="471"/>
      <c r="M14" s="471"/>
      <c r="N14" s="471"/>
      <c r="O14" s="471"/>
      <c r="P14" s="471"/>
      <c r="Q14" s="471"/>
      <c r="R14" s="471"/>
      <c r="S14" s="471"/>
      <c r="T14" s="471"/>
      <c r="U14" s="471"/>
      <c r="V14" s="471"/>
      <c r="W14" s="471"/>
      <c r="X14" s="471"/>
    </row>
    <row r="15" spans="1:24" ht="26.25" customHeight="1" x14ac:dyDescent="0.2">
      <c r="A15" s="472" t="s">
        <v>870</v>
      </c>
      <c r="B15" s="472"/>
      <c r="C15" s="472"/>
      <c r="D15" s="472"/>
      <c r="E15" s="472"/>
      <c r="F15" s="472"/>
      <c r="G15" s="472"/>
      <c r="H15" s="472"/>
      <c r="I15" s="472"/>
      <c r="J15" s="472"/>
      <c r="K15" s="472"/>
      <c r="L15" s="472"/>
      <c r="M15" s="472"/>
      <c r="N15" s="472"/>
      <c r="O15" s="472"/>
      <c r="P15" s="472"/>
      <c r="Q15" s="472"/>
      <c r="R15" s="472"/>
      <c r="S15" s="472"/>
      <c r="T15" s="472"/>
      <c r="U15" s="472"/>
      <c r="V15" s="472"/>
      <c r="W15" s="472"/>
      <c r="X15" s="472"/>
    </row>
    <row r="16" spans="1:24" x14ac:dyDescent="0.2">
      <c r="A16" s="162"/>
      <c r="B16" s="162"/>
      <c r="C16" s="162"/>
      <c r="D16" s="162"/>
      <c r="E16" s="162"/>
      <c r="F16" s="162"/>
      <c r="G16" s="162"/>
      <c r="H16" s="162"/>
      <c r="I16" s="162"/>
      <c r="J16" s="162"/>
      <c r="K16" s="162"/>
      <c r="L16" s="162"/>
      <c r="M16" s="162"/>
      <c r="N16" s="162"/>
      <c r="O16" s="162"/>
      <c r="P16" s="162"/>
      <c r="Q16" s="162"/>
    </row>
    <row r="17" spans="1:24" ht="12.7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51.75" customHeight="1" x14ac:dyDescent="0.2">
      <c r="A19" s="234">
        <v>1</v>
      </c>
      <c r="B19" s="508" t="s">
        <v>871</v>
      </c>
      <c r="C19" s="509"/>
      <c r="D19" s="235" t="s">
        <v>44</v>
      </c>
      <c r="E19" s="235">
        <v>50</v>
      </c>
      <c r="F19" s="17">
        <f>$F$23*E19/100</f>
        <v>1196029.5</v>
      </c>
      <c r="G19" s="17">
        <f>$G$23*E19/100</f>
        <v>1196029.5</v>
      </c>
      <c r="H19" s="164">
        <f>J19+L19+N19+P19</f>
        <v>12</v>
      </c>
      <c r="I19" s="164">
        <f>K19+M19+O19+Q19</f>
        <v>12</v>
      </c>
      <c r="J19" s="234">
        <v>3</v>
      </c>
      <c r="K19" s="165">
        <v>3</v>
      </c>
      <c r="L19" s="234">
        <v>3</v>
      </c>
      <c r="M19" s="164">
        <v>3</v>
      </c>
      <c r="N19" s="234">
        <v>3</v>
      </c>
      <c r="O19" s="164">
        <v>3</v>
      </c>
      <c r="P19" s="234">
        <v>3</v>
      </c>
      <c r="Q19" s="164">
        <v>3</v>
      </c>
      <c r="R19" s="119">
        <f>J19+L19+N19+P19</f>
        <v>12</v>
      </c>
      <c r="S19" s="119">
        <f>K19+M19+O19+Q19</f>
        <v>12</v>
      </c>
      <c r="T19" s="119">
        <f>S19-R19</f>
        <v>0</v>
      </c>
      <c r="U19" s="25"/>
      <c r="V19" s="5">
        <f>Q19/P19*100</f>
        <v>100</v>
      </c>
      <c r="W19" s="5">
        <f>G19/F19*100</f>
        <v>100</v>
      </c>
      <c r="X19" s="5">
        <f>V19/W19*100</f>
        <v>100</v>
      </c>
    </row>
    <row r="20" spans="1:24" ht="51.75" customHeight="1" x14ac:dyDescent="0.2">
      <c r="A20" s="234">
        <v>2</v>
      </c>
      <c r="B20" s="508" t="s">
        <v>872</v>
      </c>
      <c r="C20" s="509"/>
      <c r="D20" s="235" t="s">
        <v>44</v>
      </c>
      <c r="E20" s="235">
        <v>30</v>
      </c>
      <c r="F20" s="17">
        <f>$F$23*E20/100</f>
        <v>717617.7</v>
      </c>
      <c r="G20" s="17">
        <f>$G$23*E20/100</f>
        <v>717617.7</v>
      </c>
      <c r="H20" s="164">
        <f t="shared" ref="H20:I22" si="0">J20+L20+N20+P20</f>
        <v>12</v>
      </c>
      <c r="I20" s="164">
        <f t="shared" si="0"/>
        <v>12</v>
      </c>
      <c r="J20" s="234">
        <v>3</v>
      </c>
      <c r="K20" s="165">
        <v>3</v>
      </c>
      <c r="L20" s="234">
        <v>3</v>
      </c>
      <c r="M20" s="164">
        <v>3</v>
      </c>
      <c r="N20" s="234">
        <v>3</v>
      </c>
      <c r="O20" s="164">
        <v>3</v>
      </c>
      <c r="P20" s="234">
        <v>3</v>
      </c>
      <c r="Q20" s="164">
        <v>3</v>
      </c>
      <c r="R20" s="119">
        <f>J20+L20+N20+P20</f>
        <v>12</v>
      </c>
      <c r="S20" s="119">
        <f t="shared" ref="R20:S23" si="1">K20+M20+O20+Q20</f>
        <v>12</v>
      </c>
      <c r="T20" s="119">
        <f>S20-R20</f>
        <v>0</v>
      </c>
      <c r="U20" s="25"/>
      <c r="V20" s="277">
        <f t="shared" ref="V20:V21" si="2">Q20/P20*100</f>
        <v>100</v>
      </c>
      <c r="W20" s="5">
        <f>G20/F20*100</f>
        <v>100</v>
      </c>
      <c r="X20" s="5">
        <f>V20/W20*100</f>
        <v>100</v>
      </c>
    </row>
    <row r="21" spans="1:24" ht="51.75" customHeight="1" x14ac:dyDescent="0.2">
      <c r="A21" s="234">
        <v>3</v>
      </c>
      <c r="B21" s="508" t="s">
        <v>873</v>
      </c>
      <c r="C21" s="509"/>
      <c r="D21" s="235" t="s">
        <v>44</v>
      </c>
      <c r="E21" s="235">
        <v>20</v>
      </c>
      <c r="F21" s="17">
        <f>$F$23*E21/100</f>
        <v>478411.8</v>
      </c>
      <c r="G21" s="17">
        <f>$G$23*E21/100</f>
        <v>478411.8</v>
      </c>
      <c r="H21" s="164">
        <f t="shared" si="0"/>
        <v>365</v>
      </c>
      <c r="I21" s="164">
        <f t="shared" si="0"/>
        <v>355</v>
      </c>
      <c r="J21" s="234">
        <v>90</v>
      </c>
      <c r="K21" s="165">
        <v>90</v>
      </c>
      <c r="L21" s="234">
        <v>91</v>
      </c>
      <c r="M21" s="164">
        <v>81</v>
      </c>
      <c r="N21" s="234">
        <v>92</v>
      </c>
      <c r="O21" s="164">
        <v>92</v>
      </c>
      <c r="P21" s="234">
        <v>92</v>
      </c>
      <c r="Q21" s="164">
        <v>92</v>
      </c>
      <c r="R21" s="119">
        <f t="shared" si="1"/>
        <v>365</v>
      </c>
      <c r="S21" s="119">
        <f>K21+M21+O21+Q21</f>
        <v>355</v>
      </c>
      <c r="T21" s="119">
        <f>S21-R21</f>
        <v>-10</v>
      </c>
      <c r="U21" s="25"/>
      <c r="V21" s="277">
        <f t="shared" si="2"/>
        <v>100</v>
      </c>
      <c r="W21" s="5">
        <f>G21/F21*100</f>
        <v>100</v>
      </c>
      <c r="X21" s="5">
        <f>V21/W21*100</f>
        <v>100</v>
      </c>
    </row>
    <row r="22" spans="1:24" ht="51.75" customHeight="1" x14ac:dyDescent="0.2">
      <c r="A22" s="141"/>
      <c r="B22" s="460"/>
      <c r="C22" s="461"/>
      <c r="D22" s="140"/>
      <c r="E22" s="140"/>
      <c r="F22" s="17"/>
      <c r="G22" s="17"/>
      <c r="H22" s="164">
        <f t="shared" si="0"/>
        <v>0</v>
      </c>
      <c r="I22" s="164">
        <f t="shared" si="0"/>
        <v>0</v>
      </c>
      <c r="J22" s="141"/>
      <c r="K22" s="165"/>
      <c r="L22" s="141"/>
      <c r="M22" s="164"/>
      <c r="N22" s="141"/>
      <c r="O22" s="164"/>
      <c r="P22" s="141"/>
      <c r="Q22" s="164"/>
      <c r="R22" s="119"/>
      <c r="S22" s="119"/>
      <c r="T22" s="119"/>
      <c r="U22" s="25"/>
      <c r="V22" s="5"/>
      <c r="W22" s="5"/>
      <c r="X22" s="5"/>
    </row>
    <row r="23" spans="1:24" s="1" customFormat="1" ht="36.75" customHeight="1" x14ac:dyDescent="0.2">
      <c r="A23" s="370" t="s">
        <v>24</v>
      </c>
      <c r="B23" s="371"/>
      <c r="C23" s="372"/>
      <c r="D23" s="18"/>
      <c r="E23" s="18">
        <f>SUM(E19:E22)</f>
        <v>100</v>
      </c>
      <c r="F23" s="19">
        <f>SEGUIMIENTO!D36</f>
        <v>2392059</v>
      </c>
      <c r="G23" s="19">
        <f>SEGUIMIENTO!E36</f>
        <v>2392059</v>
      </c>
      <c r="H23" s="18">
        <f t="shared" ref="H23:Q23" si="3">SUM(H19:H22)</f>
        <v>389</v>
      </c>
      <c r="I23" s="18">
        <f t="shared" si="3"/>
        <v>379</v>
      </c>
      <c r="J23" s="18">
        <f t="shared" si="3"/>
        <v>96</v>
      </c>
      <c r="K23" s="18">
        <f t="shared" si="3"/>
        <v>96</v>
      </c>
      <c r="L23" s="18">
        <f t="shared" si="3"/>
        <v>97</v>
      </c>
      <c r="M23" s="18">
        <f t="shared" si="3"/>
        <v>87</v>
      </c>
      <c r="N23" s="18">
        <f t="shared" si="3"/>
        <v>98</v>
      </c>
      <c r="O23" s="18">
        <f t="shared" si="3"/>
        <v>98</v>
      </c>
      <c r="P23" s="18">
        <f t="shared" si="3"/>
        <v>98</v>
      </c>
      <c r="Q23" s="18">
        <f t="shared" si="3"/>
        <v>98</v>
      </c>
      <c r="R23" s="120">
        <f t="shared" si="1"/>
        <v>389</v>
      </c>
      <c r="S23" s="120">
        <f t="shared" si="1"/>
        <v>379</v>
      </c>
      <c r="T23" s="120">
        <f>S23-R23</f>
        <v>-10</v>
      </c>
      <c r="U23" s="120"/>
      <c r="V23" s="5">
        <f>O23/N23*100</f>
        <v>100</v>
      </c>
      <c r="W23" s="5">
        <f>G23/F23*100</f>
        <v>100</v>
      </c>
      <c r="X23" s="5">
        <f>V23/W23*100</f>
        <v>100</v>
      </c>
    </row>
    <row r="24" spans="1:24" s="6" customFormat="1" ht="14.25" customHeight="1" x14ac:dyDescent="0.2">
      <c r="F24" s="238"/>
    </row>
    <row r="25" spans="1:24" s="6" customFormat="1" ht="14.25" customHeight="1" x14ac:dyDescent="0.2">
      <c r="B25" s="11" t="s">
        <v>25</v>
      </c>
      <c r="F25" s="238"/>
      <c r="H25" s="6" t="s">
        <v>26</v>
      </c>
    </row>
    <row r="29" spans="1:24" x14ac:dyDescent="0.2">
      <c r="A29" s="6"/>
      <c r="B29" s="6"/>
      <c r="C29" s="6"/>
      <c r="D29" s="6"/>
      <c r="E29" s="6"/>
      <c r="F29" s="6"/>
      <c r="G29" s="6"/>
      <c r="H29" s="6"/>
      <c r="I29" s="6"/>
      <c r="J29" s="6"/>
      <c r="K29" s="6"/>
      <c r="L29" s="6"/>
      <c r="M29" s="6"/>
      <c r="N29" s="6"/>
      <c r="O29" s="6"/>
      <c r="P29" s="6"/>
      <c r="Q29" s="6"/>
      <c r="R29" s="50"/>
      <c r="S29" s="50"/>
      <c r="T29" s="395"/>
      <c r="U29" s="395"/>
      <c r="V29" s="6"/>
    </row>
    <row r="30" spans="1:24" x14ac:dyDescent="0.2">
      <c r="A30" s="388" t="s">
        <v>54</v>
      </c>
      <c r="B30" s="388"/>
      <c r="C30" s="388"/>
      <c r="D30" s="6"/>
      <c r="E30" s="6"/>
      <c r="F30" s="6"/>
      <c r="G30" s="6"/>
      <c r="H30" s="387" t="s">
        <v>283</v>
      </c>
      <c r="I30" s="387"/>
      <c r="J30" s="387"/>
      <c r="K30" s="387"/>
      <c r="L30" s="387"/>
      <c r="M30" s="387"/>
      <c r="N30" s="387"/>
      <c r="O30" s="387"/>
      <c r="P30" s="387"/>
      <c r="Q30" s="387"/>
      <c r="R30" s="387"/>
      <c r="S30" s="387"/>
      <c r="T30" s="387"/>
      <c r="U30" s="387"/>
      <c r="V30" s="387"/>
    </row>
    <row r="31" spans="1:24" x14ac:dyDescent="0.2">
      <c r="A31" s="387" t="s">
        <v>53</v>
      </c>
      <c r="B31" s="387"/>
      <c r="C31" s="387"/>
      <c r="D31" s="6"/>
      <c r="E31" s="6"/>
      <c r="F31" s="6"/>
      <c r="G31" s="6"/>
      <c r="H31" s="387" t="s">
        <v>113</v>
      </c>
      <c r="I31" s="387"/>
      <c r="J31" s="387"/>
      <c r="K31" s="387"/>
      <c r="L31" s="387"/>
      <c r="M31" s="387"/>
      <c r="N31" s="387"/>
      <c r="O31" s="387"/>
      <c r="P31" s="387"/>
      <c r="Q31" s="387"/>
      <c r="R31" s="387"/>
      <c r="S31" s="387"/>
      <c r="T31" s="387"/>
      <c r="U31" s="387"/>
      <c r="V31" s="387"/>
    </row>
  </sheetData>
  <mergeCells count="32">
    <mergeCell ref="A30:C30"/>
    <mergeCell ref="H30:V30"/>
    <mergeCell ref="A31:C31"/>
    <mergeCell ref="H31:V31"/>
    <mergeCell ref="B19:C19"/>
    <mergeCell ref="B20:C20"/>
    <mergeCell ref="B21:C21"/>
    <mergeCell ref="B22:C22"/>
    <mergeCell ref="A23:C23"/>
    <mergeCell ref="T29:U29"/>
    <mergeCell ref="B18:C18"/>
    <mergeCell ref="W13:X13"/>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A6:X6"/>
    <mergeCell ref="A1:X1"/>
    <mergeCell ref="A2:X2"/>
    <mergeCell ref="A3:X3"/>
    <mergeCell ref="A4:X4"/>
    <mergeCell ref="A5:X5"/>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5"/>
  <sheetViews>
    <sheetView topLeftCell="A6" workbookViewId="0">
      <selection activeCell="V19" sqref="V19"/>
    </sheetView>
  </sheetViews>
  <sheetFormatPr baseColWidth="10" defaultColWidth="30.85546875" defaultRowHeight="12.75" x14ac:dyDescent="0.2"/>
  <cols>
    <col min="1" max="1" width="10.5703125" style="36" customWidth="1"/>
    <col min="2" max="2" width="7" style="36" customWidth="1"/>
    <col min="3" max="3" width="30.85546875" style="36" customWidth="1"/>
    <col min="4" max="5" width="11.42578125" style="36" customWidth="1"/>
    <col min="6" max="6" width="13.140625" style="36" customWidth="1"/>
    <col min="7" max="7" width="13.28515625" style="36" bestFit="1" customWidth="1"/>
    <col min="8" max="8" width="9.85546875" style="36" hidden="1" customWidth="1"/>
    <col min="9" max="15" width="9.28515625" style="36" hidden="1" customWidth="1"/>
    <col min="16" max="20" width="9.28515625" style="36" customWidth="1"/>
    <col min="21" max="21" width="20.140625" style="36" customWidth="1"/>
    <col min="22" max="24" width="8.85546875" style="36" customWidth="1"/>
    <col min="25" max="253" width="11.42578125" style="36" customWidth="1"/>
    <col min="254" max="254" width="5.42578125" style="36" customWidth="1"/>
    <col min="255" max="255" width="12" style="36" customWidth="1"/>
    <col min="256" max="16384" width="30.8554687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171</v>
      </c>
      <c r="C8" s="145" t="s">
        <v>842</v>
      </c>
      <c r="D8" s="154"/>
      <c r="E8" s="1"/>
      <c r="F8" s="1"/>
      <c r="G8" s="1"/>
      <c r="H8" s="1"/>
      <c r="I8" s="1"/>
      <c r="J8" s="1"/>
      <c r="K8" s="1"/>
      <c r="L8" s="1"/>
      <c r="M8" s="1"/>
      <c r="N8" s="1"/>
      <c r="O8" s="1"/>
      <c r="P8" s="1"/>
      <c r="Q8" s="1"/>
    </row>
    <row r="9" spans="1:24" x14ac:dyDescent="0.2">
      <c r="A9" s="143" t="s">
        <v>0</v>
      </c>
      <c r="B9" s="144">
        <v>11</v>
      </c>
      <c r="C9" s="145" t="s">
        <v>843</v>
      </c>
      <c r="D9" s="154"/>
      <c r="E9" s="1"/>
      <c r="F9" s="1"/>
      <c r="G9" s="1"/>
      <c r="H9" s="1"/>
      <c r="I9" s="1"/>
      <c r="J9" s="1"/>
      <c r="K9" s="1"/>
      <c r="L9" s="6"/>
      <c r="M9" s="6"/>
      <c r="N9" s="6"/>
      <c r="O9" s="6"/>
      <c r="P9" s="6"/>
      <c r="Q9" s="6"/>
    </row>
    <row r="10" spans="1:24" x14ac:dyDescent="0.2">
      <c r="A10" s="143" t="s">
        <v>461</v>
      </c>
      <c r="B10" s="144">
        <v>3</v>
      </c>
      <c r="C10" s="145" t="s">
        <v>874</v>
      </c>
      <c r="D10" s="154"/>
      <c r="E10" s="1"/>
      <c r="F10" s="1"/>
      <c r="G10" s="1"/>
      <c r="H10" s="1"/>
      <c r="I10" s="1"/>
      <c r="J10" s="1"/>
      <c r="K10" s="1"/>
      <c r="L10" s="6"/>
      <c r="M10" s="6"/>
      <c r="N10" s="6"/>
      <c r="O10" s="6"/>
      <c r="Q10" s="6"/>
    </row>
    <row r="11" spans="1:24" x14ac:dyDescent="0.2">
      <c r="A11" s="143" t="s">
        <v>6</v>
      </c>
      <c r="B11" s="147">
        <v>22</v>
      </c>
      <c r="C11" s="145" t="s">
        <v>875</v>
      </c>
      <c r="D11" s="154"/>
      <c r="E11" s="1"/>
      <c r="F11" s="1"/>
      <c r="G11" s="1"/>
      <c r="H11" s="1"/>
      <c r="I11" s="1"/>
      <c r="J11" s="1"/>
      <c r="K11" s="1"/>
      <c r="L11" s="6"/>
      <c r="M11" s="6"/>
      <c r="N11" s="6"/>
      <c r="O11" s="6"/>
      <c r="P11" s="6"/>
      <c r="Q11" s="6"/>
    </row>
    <row r="12" spans="1:24" x14ac:dyDescent="0.2">
      <c r="A12" s="143" t="s">
        <v>447</v>
      </c>
      <c r="B12" s="144">
        <v>2</v>
      </c>
      <c r="C12" s="145" t="s">
        <v>876</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T13" s="159"/>
      <c r="U13" s="46"/>
    </row>
    <row r="14" spans="1:24" x14ac:dyDescent="0.2">
      <c r="A14" s="454" t="s">
        <v>3</v>
      </c>
      <c r="B14" s="369"/>
      <c r="C14" s="369"/>
      <c r="D14" s="369"/>
      <c r="E14" s="369"/>
      <c r="F14" s="369"/>
      <c r="G14" s="369"/>
      <c r="H14" s="369"/>
      <c r="I14" s="369"/>
      <c r="J14" s="369"/>
      <c r="K14" s="369"/>
      <c r="L14" s="369"/>
      <c r="M14" s="369"/>
      <c r="N14" s="369"/>
      <c r="O14" s="369"/>
      <c r="P14" s="369"/>
      <c r="Q14" s="369"/>
      <c r="R14" s="369"/>
      <c r="S14" s="369"/>
      <c r="T14" s="369"/>
      <c r="U14" s="369"/>
    </row>
    <row r="15" spans="1:24" x14ac:dyDescent="0.2">
      <c r="A15" s="455" t="s">
        <v>877</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56"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56"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56" x14ac:dyDescent="0.2">
      <c r="A19" s="9">
        <v>1</v>
      </c>
      <c r="B19" s="377" t="s">
        <v>878</v>
      </c>
      <c r="C19" s="378"/>
      <c r="D19" s="18" t="s">
        <v>849</v>
      </c>
      <c r="E19" s="18">
        <v>30</v>
      </c>
      <c r="F19" s="17">
        <f>$F$26*E19/100</f>
        <v>5727998.7000000002</v>
      </c>
      <c r="G19" s="17">
        <f>$G$26*E19/100</f>
        <v>5727998.7000000002</v>
      </c>
      <c r="H19" s="164">
        <f>J19+L19+N19+P19</f>
        <v>365</v>
      </c>
      <c r="I19" s="164">
        <f>K19+M19+O19+Q19</f>
        <v>1010</v>
      </c>
      <c r="J19" s="9">
        <v>90</v>
      </c>
      <c r="K19" s="5">
        <v>90</v>
      </c>
      <c r="L19" s="9">
        <v>91</v>
      </c>
      <c r="M19" s="5">
        <v>736</v>
      </c>
      <c r="N19" s="9">
        <v>92</v>
      </c>
      <c r="O19" s="5">
        <v>92</v>
      </c>
      <c r="P19" s="9">
        <v>92</v>
      </c>
      <c r="Q19" s="5">
        <v>92</v>
      </c>
      <c r="R19" s="119">
        <f>J19+L19+N19+P19</f>
        <v>365</v>
      </c>
      <c r="S19" s="119">
        <f>K19+M19+O19+Q19</f>
        <v>1010</v>
      </c>
      <c r="T19" s="119">
        <f>S19-R19</f>
        <v>645</v>
      </c>
      <c r="U19" s="239"/>
      <c r="V19" s="5">
        <f>Q19/P19*100</f>
        <v>100</v>
      </c>
      <c r="W19" s="5">
        <f>G19/F19*100</f>
        <v>100</v>
      </c>
      <c r="X19" s="5">
        <f>V19/W19*100</f>
        <v>100</v>
      </c>
    </row>
    <row r="20" spans="1:256" x14ac:dyDescent="0.2">
      <c r="A20" s="9">
        <v>2</v>
      </c>
      <c r="B20" s="377" t="s">
        <v>879</v>
      </c>
      <c r="C20" s="378"/>
      <c r="D20" s="88" t="s">
        <v>44</v>
      </c>
      <c r="E20" s="18">
        <v>20</v>
      </c>
      <c r="F20" s="17">
        <f>$F$26*E20/100</f>
        <v>3818665.8</v>
      </c>
      <c r="G20" s="17">
        <f>$G$26*E20/100</f>
        <v>3818665.8</v>
      </c>
      <c r="H20" s="164">
        <f t="shared" ref="H20:I25" si="0">J20+L20+N20+P20</f>
        <v>12</v>
      </c>
      <c r="I20" s="164">
        <f t="shared" si="0"/>
        <v>1741</v>
      </c>
      <c r="J20" s="9">
        <v>3</v>
      </c>
      <c r="K20" s="5">
        <v>3</v>
      </c>
      <c r="L20" s="9">
        <v>3</v>
      </c>
      <c r="M20" s="5">
        <v>1732</v>
      </c>
      <c r="N20" s="9">
        <v>3</v>
      </c>
      <c r="O20" s="5">
        <v>3</v>
      </c>
      <c r="P20" s="9">
        <v>3</v>
      </c>
      <c r="Q20" s="5">
        <v>3</v>
      </c>
      <c r="R20" s="119">
        <f t="shared" ref="R20:S26" si="1">J20+L20+N20+P20</f>
        <v>12</v>
      </c>
      <c r="S20" s="119">
        <f t="shared" si="1"/>
        <v>1741</v>
      </c>
      <c r="T20" s="119">
        <f t="shared" ref="T20:T26" si="2">S20-R20</f>
        <v>1729</v>
      </c>
      <c r="U20" s="239"/>
      <c r="V20" s="277">
        <f t="shared" ref="V20:V26" si="3">Q20/P20*100</f>
        <v>100</v>
      </c>
      <c r="W20" s="5">
        <f t="shared" ref="W20:W26" si="4">G20/F20*100</f>
        <v>100</v>
      </c>
      <c r="X20" s="5">
        <f t="shared" ref="X20:X26" si="5">V20/W20*100</f>
        <v>100</v>
      </c>
    </row>
    <row r="21" spans="1:256" x14ac:dyDescent="0.2">
      <c r="A21" s="9">
        <v>3</v>
      </c>
      <c r="B21" s="377" t="s">
        <v>880</v>
      </c>
      <c r="C21" s="378"/>
      <c r="D21" s="18" t="s">
        <v>44</v>
      </c>
      <c r="E21" s="18">
        <v>20</v>
      </c>
      <c r="F21" s="17">
        <f>$F$26*E21/100</f>
        <v>3818665.8</v>
      </c>
      <c r="G21" s="17">
        <f>$G$26*E21/100</f>
        <v>3818665.8</v>
      </c>
      <c r="H21" s="164">
        <f t="shared" si="0"/>
        <v>12</v>
      </c>
      <c r="I21" s="164">
        <f t="shared" si="0"/>
        <v>2214</v>
      </c>
      <c r="J21" s="9">
        <v>3</v>
      </c>
      <c r="K21" s="5">
        <v>3</v>
      </c>
      <c r="L21" s="9">
        <v>3</v>
      </c>
      <c r="M21" s="5">
        <v>2205</v>
      </c>
      <c r="N21" s="9">
        <v>3</v>
      </c>
      <c r="O21" s="5">
        <v>3</v>
      </c>
      <c r="P21" s="9">
        <v>3</v>
      </c>
      <c r="Q21" s="5">
        <v>3</v>
      </c>
      <c r="R21" s="119">
        <f t="shared" si="1"/>
        <v>12</v>
      </c>
      <c r="S21" s="119">
        <f t="shared" si="1"/>
        <v>2214</v>
      </c>
      <c r="T21" s="119">
        <f t="shared" si="2"/>
        <v>2202</v>
      </c>
      <c r="U21" s="240"/>
      <c r="V21" s="277">
        <f t="shared" si="3"/>
        <v>100</v>
      </c>
      <c r="W21" s="5">
        <f t="shared" si="4"/>
        <v>100</v>
      </c>
      <c r="X21" s="5">
        <f t="shared" si="5"/>
        <v>100</v>
      </c>
    </row>
    <row r="22" spans="1:256" x14ac:dyDescent="0.2">
      <c r="A22" s="9">
        <v>4</v>
      </c>
      <c r="B22" s="377" t="s">
        <v>881</v>
      </c>
      <c r="C22" s="378"/>
      <c r="D22" s="18" t="s">
        <v>44</v>
      </c>
      <c r="E22" s="18">
        <v>10</v>
      </c>
      <c r="F22" s="17">
        <f>$F$26*E22/100</f>
        <v>1909332.9</v>
      </c>
      <c r="G22" s="17">
        <f>$G$26*E22/100</f>
        <v>1909332.9</v>
      </c>
      <c r="H22" s="164">
        <f t="shared" si="0"/>
        <v>12</v>
      </c>
      <c r="I22" s="164">
        <f t="shared" si="0"/>
        <v>71</v>
      </c>
      <c r="J22" s="9">
        <v>3</v>
      </c>
      <c r="K22" s="5">
        <v>3</v>
      </c>
      <c r="L22" s="9">
        <v>3</v>
      </c>
      <c r="M22" s="5">
        <v>62</v>
      </c>
      <c r="N22" s="9">
        <v>3</v>
      </c>
      <c r="O22" s="5">
        <v>3</v>
      </c>
      <c r="P22" s="9">
        <v>3</v>
      </c>
      <c r="Q22" s="5">
        <v>3</v>
      </c>
      <c r="R22" s="119">
        <f t="shared" si="1"/>
        <v>12</v>
      </c>
      <c r="S22" s="119">
        <f t="shared" si="1"/>
        <v>71</v>
      </c>
      <c r="T22" s="119">
        <f t="shared" si="2"/>
        <v>59</v>
      </c>
      <c r="U22" s="239"/>
      <c r="V22" s="277">
        <f t="shared" si="3"/>
        <v>100</v>
      </c>
      <c r="W22" s="5">
        <f t="shared" si="4"/>
        <v>100</v>
      </c>
      <c r="X22" s="5">
        <f t="shared" si="5"/>
        <v>100</v>
      </c>
    </row>
    <row r="23" spans="1:256" x14ac:dyDescent="0.2">
      <c r="A23" s="9">
        <v>5</v>
      </c>
      <c r="B23" s="377" t="s">
        <v>882</v>
      </c>
      <c r="C23" s="378"/>
      <c r="D23" s="18" t="s">
        <v>44</v>
      </c>
      <c r="E23" s="18">
        <v>20</v>
      </c>
      <c r="F23" s="17">
        <f>$F$26*E23/100</f>
        <v>3818665.8</v>
      </c>
      <c r="G23" s="17">
        <f>$G$26*E23/100</f>
        <v>3818665.8</v>
      </c>
      <c r="H23" s="164">
        <f t="shared" si="0"/>
        <v>12</v>
      </c>
      <c r="I23" s="164">
        <f t="shared" si="0"/>
        <v>31</v>
      </c>
      <c r="J23" s="9">
        <v>3</v>
      </c>
      <c r="K23" s="5">
        <v>3</v>
      </c>
      <c r="L23" s="9">
        <v>3</v>
      </c>
      <c r="M23" s="5">
        <v>22</v>
      </c>
      <c r="N23" s="9">
        <v>3</v>
      </c>
      <c r="O23" s="5">
        <v>3</v>
      </c>
      <c r="P23" s="9">
        <v>3</v>
      </c>
      <c r="Q23" s="5">
        <v>3</v>
      </c>
      <c r="R23" s="119">
        <f t="shared" si="1"/>
        <v>12</v>
      </c>
      <c r="S23" s="119">
        <f t="shared" si="1"/>
        <v>31</v>
      </c>
      <c r="T23" s="119">
        <f t="shared" si="2"/>
        <v>19</v>
      </c>
      <c r="U23" s="241"/>
      <c r="V23" s="277">
        <f t="shared" si="3"/>
        <v>100</v>
      </c>
      <c r="W23" s="5">
        <f t="shared" si="4"/>
        <v>100</v>
      </c>
      <c r="X23" s="5">
        <f t="shared" si="5"/>
        <v>100</v>
      </c>
    </row>
    <row r="24" spans="1:256" x14ac:dyDescent="0.2">
      <c r="A24" s="9"/>
      <c r="B24" s="377"/>
      <c r="C24" s="378"/>
      <c r="D24" s="18"/>
      <c r="E24" s="18"/>
      <c r="F24" s="213"/>
      <c r="G24" s="60"/>
      <c r="H24" s="164">
        <f t="shared" si="0"/>
        <v>0</v>
      </c>
      <c r="I24" s="164">
        <f t="shared" si="0"/>
        <v>0</v>
      </c>
      <c r="J24" s="9"/>
      <c r="K24" s="38"/>
      <c r="L24" s="9"/>
      <c r="M24" s="5"/>
      <c r="N24" s="9"/>
      <c r="O24" s="5"/>
      <c r="P24" s="9"/>
      <c r="Q24" s="5"/>
      <c r="R24" s="119"/>
      <c r="S24" s="119"/>
      <c r="T24" s="119"/>
      <c r="U24" s="61"/>
      <c r="V24" s="277"/>
      <c r="W24" s="5"/>
      <c r="X24" s="5"/>
    </row>
    <row r="25" spans="1:256" x14ac:dyDescent="0.2">
      <c r="A25" s="9"/>
      <c r="B25" s="377"/>
      <c r="C25" s="378"/>
      <c r="D25" s="18"/>
      <c r="E25" s="18"/>
      <c r="F25" s="213"/>
      <c r="G25" s="60"/>
      <c r="H25" s="164">
        <f t="shared" si="0"/>
        <v>0</v>
      </c>
      <c r="I25" s="164">
        <f t="shared" si="0"/>
        <v>0</v>
      </c>
      <c r="J25" s="9"/>
      <c r="K25" s="38"/>
      <c r="L25" s="9"/>
      <c r="M25" s="5"/>
      <c r="N25" s="9"/>
      <c r="O25" s="5"/>
      <c r="P25" s="9"/>
      <c r="Q25" s="5"/>
      <c r="R25" s="119"/>
      <c r="S25" s="119"/>
      <c r="T25" s="119"/>
      <c r="U25" s="25"/>
      <c r="V25" s="277"/>
      <c r="W25" s="5"/>
      <c r="X25" s="5"/>
    </row>
    <row r="26" spans="1:256" x14ac:dyDescent="0.2">
      <c r="A26" s="370" t="s">
        <v>24</v>
      </c>
      <c r="B26" s="371"/>
      <c r="C26" s="372"/>
      <c r="D26" s="18"/>
      <c r="E26" s="18">
        <f>SUM(E19:E25)</f>
        <v>100</v>
      </c>
      <c r="F26" s="19">
        <f>SEGUIMIENTO!D37</f>
        <v>19093329</v>
      </c>
      <c r="G26" s="19">
        <f>SEGUIMIENTO!E37</f>
        <v>19093329</v>
      </c>
      <c r="H26" s="19">
        <f>J26+L26+N26+P26</f>
        <v>413</v>
      </c>
      <c r="I26" s="19">
        <f>K26+M26+O26+Q26</f>
        <v>5067</v>
      </c>
      <c r="J26" s="19">
        <f t="shared" ref="J26:Q26" si="6">SUM(J19:J25)</f>
        <v>102</v>
      </c>
      <c r="K26" s="19">
        <f t="shared" si="6"/>
        <v>102</v>
      </c>
      <c r="L26" s="19">
        <f t="shared" si="6"/>
        <v>103</v>
      </c>
      <c r="M26" s="19">
        <f t="shared" si="6"/>
        <v>4757</v>
      </c>
      <c r="N26" s="18">
        <f t="shared" si="6"/>
        <v>104</v>
      </c>
      <c r="O26" s="18">
        <f t="shared" si="6"/>
        <v>104</v>
      </c>
      <c r="P26" s="18">
        <f t="shared" si="6"/>
        <v>104</v>
      </c>
      <c r="Q26" s="18">
        <f t="shared" si="6"/>
        <v>104</v>
      </c>
      <c r="R26" s="120">
        <f t="shared" si="1"/>
        <v>413</v>
      </c>
      <c r="S26" s="120">
        <f t="shared" si="1"/>
        <v>5067</v>
      </c>
      <c r="T26" s="120">
        <f t="shared" si="2"/>
        <v>4654</v>
      </c>
      <c r="U26" s="120"/>
      <c r="V26" s="277">
        <f t="shared" si="3"/>
        <v>100</v>
      </c>
      <c r="W26" s="5">
        <f t="shared" si="4"/>
        <v>100</v>
      </c>
      <c r="X26" s="5">
        <f t="shared" si="5"/>
        <v>100</v>
      </c>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x14ac:dyDescent="0.2">
      <c r="A27" s="6"/>
      <c r="B27" s="6"/>
      <c r="C27" s="6"/>
      <c r="D27" s="6"/>
      <c r="E27" s="6"/>
      <c r="F27" s="10"/>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6" x14ac:dyDescent="0.2">
      <c r="A28" s="6"/>
      <c r="B28" s="11" t="s">
        <v>25</v>
      </c>
      <c r="C28" s="6"/>
      <c r="D28" s="6"/>
      <c r="E28" s="6"/>
      <c r="F28" s="10"/>
      <c r="G28" s="6"/>
      <c r="H28" s="6" t="s">
        <v>26</v>
      </c>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33" spans="2:23" x14ac:dyDescent="0.2">
      <c r="B33" s="6"/>
      <c r="C33" s="6"/>
      <c r="D33" s="6"/>
      <c r="E33" s="6"/>
      <c r="F33" s="6"/>
      <c r="G33" s="6"/>
      <c r="H33" s="6"/>
      <c r="I33" s="6"/>
      <c r="J33" s="6"/>
      <c r="K33" s="6"/>
      <c r="L33" s="6"/>
      <c r="M33" s="6"/>
      <c r="N33" s="6"/>
      <c r="O33" s="6"/>
      <c r="P33" s="6"/>
      <c r="Q33" s="6"/>
      <c r="R33" s="6"/>
      <c r="S33" s="50"/>
      <c r="T33" s="50"/>
      <c r="U33" s="395"/>
      <c r="V33" s="395"/>
      <c r="W33" s="6"/>
    </row>
    <row r="34" spans="2:23" x14ac:dyDescent="0.2">
      <c r="B34" s="388" t="s">
        <v>54</v>
      </c>
      <c r="C34" s="388"/>
      <c r="D34" s="388"/>
      <c r="E34" s="6"/>
      <c r="F34" s="6"/>
      <c r="G34" s="6"/>
      <c r="H34" s="6"/>
      <c r="I34" s="387" t="s">
        <v>283</v>
      </c>
      <c r="J34" s="387"/>
      <c r="K34" s="387"/>
      <c r="L34" s="387"/>
      <c r="M34" s="387"/>
      <c r="N34" s="387"/>
      <c r="O34" s="387"/>
      <c r="P34" s="387"/>
      <c r="Q34" s="387"/>
      <c r="R34" s="387"/>
      <c r="S34" s="387"/>
      <c r="T34" s="387"/>
      <c r="U34" s="387"/>
      <c r="V34" s="387"/>
      <c r="W34" s="387"/>
    </row>
    <row r="35" spans="2:23" x14ac:dyDescent="0.2">
      <c r="B35" s="387" t="s">
        <v>53</v>
      </c>
      <c r="C35" s="387"/>
      <c r="D35" s="387"/>
      <c r="E35" s="6"/>
      <c r="F35" s="6"/>
      <c r="G35" s="6"/>
      <c r="H35" s="6"/>
      <c r="I35" s="387" t="s">
        <v>113</v>
      </c>
      <c r="J35" s="387"/>
      <c r="K35" s="387"/>
      <c r="L35" s="387"/>
      <c r="M35" s="387"/>
      <c r="N35" s="387"/>
      <c r="O35" s="387"/>
      <c r="P35" s="387"/>
      <c r="Q35" s="387"/>
      <c r="R35" s="387"/>
      <c r="S35" s="387"/>
      <c r="T35" s="387"/>
      <c r="U35" s="387"/>
      <c r="V35" s="387"/>
      <c r="W35" s="387"/>
    </row>
  </sheetData>
  <mergeCells count="34">
    <mergeCell ref="A26:C26"/>
    <mergeCell ref="U33:V33"/>
    <mergeCell ref="B34:D34"/>
    <mergeCell ref="I34:W34"/>
    <mergeCell ref="B35:D35"/>
    <mergeCell ref="I35:W35"/>
    <mergeCell ref="B25:C25"/>
    <mergeCell ref="P17:Q17"/>
    <mergeCell ref="R17:T17"/>
    <mergeCell ref="U17:U18"/>
    <mergeCell ref="V17:X17"/>
    <mergeCell ref="B18:C18"/>
    <mergeCell ref="B19:C19"/>
    <mergeCell ref="B20:C20"/>
    <mergeCell ref="B21:C21"/>
    <mergeCell ref="B22:C22"/>
    <mergeCell ref="B23:C23"/>
    <mergeCell ref="B24:C24"/>
    <mergeCell ref="A14:U14"/>
    <mergeCell ref="A15:X15"/>
    <mergeCell ref="A17:C17"/>
    <mergeCell ref="D17:D18"/>
    <mergeCell ref="E17:E18"/>
    <mergeCell ref="F17:G17"/>
    <mergeCell ref="H17:I17"/>
    <mergeCell ref="J17:K17"/>
    <mergeCell ref="L17:M17"/>
    <mergeCell ref="N17:O17"/>
    <mergeCell ref="A6:X6"/>
    <mergeCell ref="A1:X1"/>
    <mergeCell ref="A2:X2"/>
    <mergeCell ref="A3:X3"/>
    <mergeCell ref="A4:X4"/>
    <mergeCell ref="A5:X5"/>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topLeftCell="A21" workbookViewId="0">
      <selection activeCell="P19" sqref="P19:Q25"/>
    </sheetView>
  </sheetViews>
  <sheetFormatPr baseColWidth="10" defaultRowHeight="12.75" x14ac:dyDescent="0.2"/>
  <cols>
    <col min="1" max="1" width="10.85546875" style="36" customWidth="1"/>
    <col min="2" max="2" width="6.7109375" style="36" customWidth="1"/>
    <col min="3" max="3" width="40.7109375" style="36" customWidth="1"/>
    <col min="4" max="4" width="11.42578125" style="36"/>
    <col min="5" max="5" width="10.42578125" style="36" customWidth="1"/>
    <col min="6" max="6" width="11.5703125" style="36" customWidth="1"/>
    <col min="7" max="7" width="11.140625" style="36" customWidth="1"/>
    <col min="8" max="11" width="9.28515625" style="36" hidden="1" customWidth="1"/>
    <col min="12" max="12" width="9.5703125" style="36" hidden="1" customWidth="1"/>
    <col min="13" max="13" width="9.28515625" style="36" hidden="1" customWidth="1"/>
    <col min="14" max="14" width="9.7109375" style="36" hidden="1" customWidth="1"/>
    <col min="15" max="15" width="9.28515625" style="36" hidden="1" customWidth="1"/>
    <col min="16" max="16" width="9.5703125" style="36" customWidth="1"/>
    <col min="17" max="20" width="9.28515625" style="36" customWidth="1"/>
    <col min="21" max="21" width="20.710937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40</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185</v>
      </c>
      <c r="C8" s="145" t="s">
        <v>883</v>
      </c>
      <c r="D8" s="154"/>
      <c r="E8" s="1"/>
      <c r="F8" s="1"/>
      <c r="G8" s="1"/>
      <c r="H8" s="1"/>
      <c r="I8" s="1"/>
      <c r="J8" s="1"/>
      <c r="K8" s="1"/>
      <c r="L8" s="1"/>
      <c r="M8" s="1"/>
      <c r="N8" s="1"/>
      <c r="O8" s="1"/>
      <c r="P8" s="1"/>
      <c r="Q8" s="1"/>
    </row>
    <row r="9" spans="1:24" x14ac:dyDescent="0.2">
      <c r="A9" s="143" t="s">
        <v>0</v>
      </c>
      <c r="B9" s="144">
        <v>12</v>
      </c>
      <c r="C9" s="145" t="s">
        <v>884</v>
      </c>
      <c r="D9" s="154"/>
      <c r="E9" s="1"/>
      <c r="F9" s="1"/>
      <c r="G9" s="1"/>
      <c r="H9" s="1"/>
      <c r="I9" s="1"/>
      <c r="J9" s="1"/>
      <c r="K9" s="1"/>
      <c r="L9" s="6"/>
      <c r="M9" s="6"/>
      <c r="N9" s="6"/>
      <c r="O9" s="6"/>
      <c r="P9" s="6"/>
      <c r="Q9" s="6"/>
    </row>
    <row r="10" spans="1:24" x14ac:dyDescent="0.2">
      <c r="A10" s="143" t="s">
        <v>461</v>
      </c>
      <c r="B10" s="144">
        <v>1</v>
      </c>
      <c r="C10" s="145" t="s">
        <v>885</v>
      </c>
      <c r="D10" s="154"/>
      <c r="E10" s="1"/>
      <c r="F10" s="1"/>
      <c r="G10" s="1"/>
      <c r="H10" s="1"/>
      <c r="I10" s="1"/>
      <c r="J10" s="1"/>
      <c r="K10" s="1"/>
      <c r="L10" s="6"/>
      <c r="M10" s="6"/>
      <c r="N10" s="6"/>
      <c r="O10" s="6"/>
      <c r="P10" s="6"/>
      <c r="Q10" s="6"/>
    </row>
    <row r="11" spans="1:24" x14ac:dyDescent="0.2">
      <c r="A11" s="143" t="s">
        <v>6</v>
      </c>
      <c r="B11" s="147">
        <v>38</v>
      </c>
      <c r="C11" s="145" t="s">
        <v>497</v>
      </c>
      <c r="D11" s="154"/>
      <c r="E11" s="1"/>
      <c r="F11" s="1"/>
      <c r="G11" s="1"/>
      <c r="H11" s="1"/>
      <c r="I11" s="1"/>
      <c r="J11" s="1"/>
      <c r="K11" s="1"/>
      <c r="M11" s="6"/>
      <c r="N11" s="6"/>
      <c r="O11" s="6"/>
      <c r="P11" s="6"/>
      <c r="Q11" s="6"/>
    </row>
    <row r="12" spans="1:24" x14ac:dyDescent="0.2">
      <c r="A12" s="143" t="s">
        <v>447</v>
      </c>
      <c r="B12" s="144">
        <v>10</v>
      </c>
      <c r="C12" s="145" t="s">
        <v>886</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42.75" customHeight="1" x14ac:dyDescent="0.2">
      <c r="A15" s="383" t="s">
        <v>887</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4.2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7"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242">
        <v>1</v>
      </c>
      <c r="B19" s="511" t="s">
        <v>888</v>
      </c>
      <c r="C19" s="512"/>
      <c r="D19" s="242" t="s">
        <v>44</v>
      </c>
      <c r="E19" s="242">
        <v>16</v>
      </c>
      <c r="F19" s="17">
        <f>$F$27*E19/100</f>
        <v>326639.2</v>
      </c>
      <c r="G19" s="17">
        <f>$G$27*E19/100</f>
        <v>326639.2</v>
      </c>
      <c r="H19" s="243">
        <f>J19+L19+N19+P19</f>
        <v>12</v>
      </c>
      <c r="I19" s="243">
        <f>K19+M19+O19+Q19</f>
        <v>12</v>
      </c>
      <c r="J19" s="242">
        <v>3</v>
      </c>
      <c r="K19" s="244">
        <v>3</v>
      </c>
      <c r="L19" s="242">
        <v>3</v>
      </c>
      <c r="M19" s="244">
        <v>3</v>
      </c>
      <c r="N19" s="242">
        <v>3</v>
      </c>
      <c r="O19" s="244">
        <v>3</v>
      </c>
      <c r="P19" s="242">
        <v>3</v>
      </c>
      <c r="Q19" s="243">
        <v>3</v>
      </c>
      <c r="R19" s="119">
        <f>J19+L19+N19+P19</f>
        <v>12</v>
      </c>
      <c r="S19" s="119">
        <f>K19+M19+O19+Q19</f>
        <v>12</v>
      </c>
      <c r="T19" s="119">
        <f>S19-R19</f>
        <v>0</v>
      </c>
      <c r="U19" s="7"/>
      <c r="V19" s="5">
        <f>Q19/P19*100</f>
        <v>100</v>
      </c>
      <c r="W19" s="5">
        <f>G19/F19*100</f>
        <v>100</v>
      </c>
      <c r="X19" s="5">
        <f>V19/W19*100</f>
        <v>100</v>
      </c>
    </row>
    <row r="20" spans="1:24" ht="45" customHeight="1" x14ac:dyDescent="0.2">
      <c r="A20" s="242">
        <v>2</v>
      </c>
      <c r="B20" s="513" t="s">
        <v>889</v>
      </c>
      <c r="C20" s="514"/>
      <c r="D20" s="242" t="s">
        <v>44</v>
      </c>
      <c r="E20" s="242">
        <v>16</v>
      </c>
      <c r="F20" s="17">
        <f t="shared" ref="F20:F25" si="0">$F$27*E20/100</f>
        <v>326639.2</v>
      </c>
      <c r="G20" s="17">
        <f t="shared" ref="G20:G25" si="1">$G$27*E20/100</f>
        <v>326639.2</v>
      </c>
      <c r="H20" s="243">
        <f t="shared" ref="H20:I26" si="2">J20+L20+N20+P20</f>
        <v>12</v>
      </c>
      <c r="I20" s="243">
        <f t="shared" si="2"/>
        <v>12</v>
      </c>
      <c r="J20" s="242">
        <v>3</v>
      </c>
      <c r="K20" s="244">
        <v>3</v>
      </c>
      <c r="L20" s="242">
        <v>3</v>
      </c>
      <c r="M20" s="244">
        <v>3</v>
      </c>
      <c r="N20" s="242">
        <v>3</v>
      </c>
      <c r="O20" s="244">
        <v>3</v>
      </c>
      <c r="P20" s="242">
        <v>3</v>
      </c>
      <c r="Q20" s="243">
        <v>3</v>
      </c>
      <c r="R20" s="119">
        <f t="shared" ref="R20:S27" si="3">J20+L20+N20+P20</f>
        <v>12</v>
      </c>
      <c r="S20" s="119">
        <f t="shared" si="3"/>
        <v>12</v>
      </c>
      <c r="T20" s="119">
        <f t="shared" ref="T20:T27" si="4">S20-R20</f>
        <v>0</v>
      </c>
      <c r="U20" s="7"/>
      <c r="V20" s="277">
        <f t="shared" ref="V20:V27" si="5">Q20/P20*100</f>
        <v>100</v>
      </c>
      <c r="W20" s="5">
        <f t="shared" ref="W20:W27" si="6">G20/F20*100</f>
        <v>100</v>
      </c>
      <c r="X20" s="5">
        <f t="shared" ref="X20:X27" si="7">V20/W20*100</f>
        <v>100</v>
      </c>
    </row>
    <row r="21" spans="1:24" ht="45" customHeight="1" x14ac:dyDescent="0.2">
      <c r="A21" s="242">
        <v>3</v>
      </c>
      <c r="B21" s="513" t="s">
        <v>890</v>
      </c>
      <c r="C21" s="514"/>
      <c r="D21" s="242" t="s">
        <v>44</v>
      </c>
      <c r="E21" s="242">
        <v>16</v>
      </c>
      <c r="F21" s="17">
        <f t="shared" si="0"/>
        <v>326639.2</v>
      </c>
      <c r="G21" s="17">
        <f t="shared" si="1"/>
        <v>326639.2</v>
      </c>
      <c r="H21" s="243">
        <f t="shared" si="2"/>
        <v>4</v>
      </c>
      <c r="I21" s="243">
        <f t="shared" si="2"/>
        <v>4</v>
      </c>
      <c r="J21" s="242">
        <v>1</v>
      </c>
      <c r="K21" s="244">
        <v>1</v>
      </c>
      <c r="L21" s="242">
        <v>1</v>
      </c>
      <c r="M21" s="244">
        <v>1</v>
      </c>
      <c r="N21" s="242">
        <v>1</v>
      </c>
      <c r="O21" s="244">
        <v>1</v>
      </c>
      <c r="P21" s="242">
        <v>1</v>
      </c>
      <c r="Q21" s="243">
        <v>1</v>
      </c>
      <c r="R21" s="119">
        <f t="shared" si="3"/>
        <v>4</v>
      </c>
      <c r="S21" s="119">
        <f t="shared" si="3"/>
        <v>4</v>
      </c>
      <c r="T21" s="119">
        <f t="shared" si="4"/>
        <v>0</v>
      </c>
      <c r="U21" s="7"/>
      <c r="V21" s="277">
        <f t="shared" si="5"/>
        <v>100</v>
      </c>
      <c r="W21" s="5">
        <f t="shared" si="6"/>
        <v>100</v>
      </c>
      <c r="X21" s="5">
        <f t="shared" si="7"/>
        <v>100</v>
      </c>
    </row>
    <row r="22" spans="1:24" ht="45" customHeight="1" x14ac:dyDescent="0.2">
      <c r="A22" s="242">
        <v>4</v>
      </c>
      <c r="B22" s="513" t="s">
        <v>891</v>
      </c>
      <c r="C22" s="514"/>
      <c r="D22" s="242" t="s">
        <v>294</v>
      </c>
      <c r="E22" s="242">
        <v>16</v>
      </c>
      <c r="F22" s="17">
        <f t="shared" si="0"/>
        <v>326639.2</v>
      </c>
      <c r="G22" s="17">
        <f t="shared" si="1"/>
        <v>326639.2</v>
      </c>
      <c r="H22" s="243">
        <f t="shared" si="2"/>
        <v>12</v>
      </c>
      <c r="I22" s="243">
        <f t="shared" si="2"/>
        <v>12</v>
      </c>
      <c r="J22" s="242">
        <v>3</v>
      </c>
      <c r="K22" s="244">
        <v>3</v>
      </c>
      <c r="L22" s="242">
        <v>3</v>
      </c>
      <c r="M22" s="244">
        <v>3</v>
      </c>
      <c r="N22" s="242">
        <v>3</v>
      </c>
      <c r="O22" s="244">
        <v>3</v>
      </c>
      <c r="P22" s="242">
        <v>3</v>
      </c>
      <c r="Q22" s="243">
        <v>3</v>
      </c>
      <c r="R22" s="119">
        <f t="shared" si="3"/>
        <v>12</v>
      </c>
      <c r="S22" s="119">
        <f t="shared" si="3"/>
        <v>12</v>
      </c>
      <c r="T22" s="119">
        <f t="shared" si="4"/>
        <v>0</v>
      </c>
      <c r="U22" s="7"/>
      <c r="V22" s="277">
        <f t="shared" si="5"/>
        <v>100</v>
      </c>
      <c r="W22" s="5">
        <f t="shared" si="6"/>
        <v>100</v>
      </c>
      <c r="X22" s="5">
        <f t="shared" si="7"/>
        <v>100</v>
      </c>
    </row>
    <row r="23" spans="1:24" ht="45" customHeight="1" x14ac:dyDescent="0.2">
      <c r="A23" s="242">
        <v>5</v>
      </c>
      <c r="B23" s="513" t="s">
        <v>892</v>
      </c>
      <c r="C23" s="514"/>
      <c r="D23" s="242" t="s">
        <v>294</v>
      </c>
      <c r="E23" s="242">
        <v>16</v>
      </c>
      <c r="F23" s="17">
        <f t="shared" si="0"/>
        <v>326639.2</v>
      </c>
      <c r="G23" s="17">
        <f t="shared" si="1"/>
        <v>326639.2</v>
      </c>
      <c r="H23" s="243">
        <f t="shared" si="2"/>
        <v>12</v>
      </c>
      <c r="I23" s="243">
        <f t="shared" si="2"/>
        <v>12</v>
      </c>
      <c r="J23" s="242">
        <v>3</v>
      </c>
      <c r="K23" s="244">
        <v>3</v>
      </c>
      <c r="L23" s="242">
        <v>3</v>
      </c>
      <c r="M23" s="244">
        <v>3</v>
      </c>
      <c r="N23" s="242">
        <v>3</v>
      </c>
      <c r="O23" s="244">
        <v>3</v>
      </c>
      <c r="P23" s="242">
        <v>3</v>
      </c>
      <c r="Q23" s="243">
        <v>3</v>
      </c>
      <c r="R23" s="119">
        <f t="shared" si="3"/>
        <v>12</v>
      </c>
      <c r="S23" s="119">
        <f t="shared" si="3"/>
        <v>12</v>
      </c>
      <c r="T23" s="119">
        <f t="shared" si="4"/>
        <v>0</v>
      </c>
      <c r="U23" s="7"/>
      <c r="V23" s="277">
        <f t="shared" si="5"/>
        <v>100</v>
      </c>
      <c r="W23" s="5">
        <f t="shared" si="6"/>
        <v>100</v>
      </c>
      <c r="X23" s="5">
        <f t="shared" si="7"/>
        <v>100</v>
      </c>
    </row>
    <row r="24" spans="1:24" ht="45" customHeight="1" x14ac:dyDescent="0.2">
      <c r="A24" s="242">
        <v>6</v>
      </c>
      <c r="B24" s="513" t="s">
        <v>893</v>
      </c>
      <c r="C24" s="514"/>
      <c r="D24" s="242" t="s">
        <v>894</v>
      </c>
      <c r="E24" s="242">
        <v>4</v>
      </c>
      <c r="F24" s="17">
        <f t="shared" si="0"/>
        <v>81659.8</v>
      </c>
      <c r="G24" s="17">
        <f t="shared" si="1"/>
        <v>81659.8</v>
      </c>
      <c r="H24" s="243">
        <f t="shared" si="2"/>
        <v>12</v>
      </c>
      <c r="I24" s="243">
        <f t="shared" si="2"/>
        <v>12</v>
      </c>
      <c r="J24" s="242">
        <v>3</v>
      </c>
      <c r="K24" s="244">
        <v>3</v>
      </c>
      <c r="L24" s="242">
        <v>3</v>
      </c>
      <c r="M24" s="244">
        <v>3</v>
      </c>
      <c r="N24" s="242">
        <v>3</v>
      </c>
      <c r="O24" s="244">
        <v>3</v>
      </c>
      <c r="P24" s="242">
        <v>3</v>
      </c>
      <c r="Q24" s="243">
        <v>3</v>
      </c>
      <c r="R24" s="119">
        <f t="shared" si="3"/>
        <v>12</v>
      </c>
      <c r="S24" s="119">
        <f t="shared" si="3"/>
        <v>12</v>
      </c>
      <c r="T24" s="119">
        <f t="shared" si="4"/>
        <v>0</v>
      </c>
      <c r="U24" s="7"/>
      <c r="V24" s="277">
        <f t="shared" si="5"/>
        <v>100</v>
      </c>
      <c r="W24" s="5">
        <f t="shared" si="6"/>
        <v>100</v>
      </c>
      <c r="X24" s="5">
        <f t="shared" si="7"/>
        <v>100</v>
      </c>
    </row>
    <row r="25" spans="1:24" ht="45" customHeight="1" x14ac:dyDescent="0.2">
      <c r="A25" s="242">
        <v>7</v>
      </c>
      <c r="B25" s="513" t="s">
        <v>895</v>
      </c>
      <c r="C25" s="514"/>
      <c r="D25" s="242" t="s">
        <v>233</v>
      </c>
      <c r="E25" s="242">
        <v>16</v>
      </c>
      <c r="F25" s="17">
        <f t="shared" si="0"/>
        <v>326639.2</v>
      </c>
      <c r="G25" s="17">
        <f t="shared" si="1"/>
        <v>326639.2</v>
      </c>
      <c r="H25" s="243">
        <f t="shared" si="2"/>
        <v>12</v>
      </c>
      <c r="I25" s="243">
        <f t="shared" si="2"/>
        <v>12</v>
      </c>
      <c r="J25" s="242">
        <v>3</v>
      </c>
      <c r="K25" s="244">
        <v>3</v>
      </c>
      <c r="L25" s="242">
        <v>3</v>
      </c>
      <c r="M25" s="244">
        <v>3</v>
      </c>
      <c r="N25" s="242">
        <v>3</v>
      </c>
      <c r="O25" s="244">
        <v>3</v>
      </c>
      <c r="P25" s="242">
        <v>3</v>
      </c>
      <c r="Q25" s="243">
        <v>3</v>
      </c>
      <c r="R25" s="119">
        <f t="shared" si="3"/>
        <v>12</v>
      </c>
      <c r="S25" s="119">
        <f t="shared" si="3"/>
        <v>12</v>
      </c>
      <c r="T25" s="119">
        <f t="shared" si="4"/>
        <v>0</v>
      </c>
      <c r="U25" s="7"/>
      <c r="V25" s="277">
        <f t="shared" si="5"/>
        <v>100</v>
      </c>
      <c r="W25" s="5">
        <f t="shared" si="6"/>
        <v>100</v>
      </c>
      <c r="X25" s="5">
        <f t="shared" si="7"/>
        <v>100</v>
      </c>
    </row>
    <row r="26" spans="1:24" ht="45" customHeight="1" x14ac:dyDescent="0.2">
      <c r="A26" s="242"/>
      <c r="B26" s="515"/>
      <c r="C26" s="516"/>
      <c r="D26" s="245"/>
      <c r="E26" s="245"/>
      <c r="F26" s="17"/>
      <c r="G26" s="17"/>
      <c r="H26" s="243">
        <f t="shared" si="2"/>
        <v>0</v>
      </c>
      <c r="I26" s="243">
        <f t="shared" si="2"/>
        <v>0</v>
      </c>
      <c r="J26" s="246"/>
      <c r="K26" s="247"/>
      <c r="L26" s="246"/>
      <c r="M26" s="243"/>
      <c r="N26" s="246"/>
      <c r="O26" s="243"/>
      <c r="P26" s="246"/>
      <c r="Q26" s="243"/>
      <c r="R26" s="119"/>
      <c r="S26" s="119"/>
      <c r="T26" s="119"/>
      <c r="U26" s="7"/>
      <c r="V26" s="277"/>
      <c r="W26" s="5"/>
      <c r="X26" s="5"/>
    </row>
    <row r="27" spans="1:24" s="1" customFormat="1" ht="36.75" customHeight="1" x14ac:dyDescent="0.2">
      <c r="A27" s="370" t="s">
        <v>24</v>
      </c>
      <c r="B27" s="371"/>
      <c r="C27" s="372"/>
      <c r="D27" s="18"/>
      <c r="E27" s="18">
        <f>SUM(E19:E26)</f>
        <v>100</v>
      </c>
      <c r="F27" s="40">
        <f>SEGUIMIENTO!D44</f>
        <v>2041495</v>
      </c>
      <c r="G27" s="40">
        <f>SEGUIMIENTO!E44</f>
        <v>2041495</v>
      </c>
      <c r="H27" s="18">
        <f t="shared" ref="H27:Q27" si="8">SUM(H19:H26)</f>
        <v>76</v>
      </c>
      <c r="I27" s="18">
        <f t="shared" si="8"/>
        <v>76</v>
      </c>
      <c r="J27" s="18">
        <f t="shared" si="8"/>
        <v>19</v>
      </c>
      <c r="K27" s="18">
        <f t="shared" si="8"/>
        <v>19</v>
      </c>
      <c r="L27" s="18">
        <f t="shared" si="8"/>
        <v>19</v>
      </c>
      <c r="M27" s="18">
        <f t="shared" si="8"/>
        <v>19</v>
      </c>
      <c r="N27" s="18">
        <f t="shared" si="8"/>
        <v>19</v>
      </c>
      <c r="O27" s="18">
        <f t="shared" si="8"/>
        <v>19</v>
      </c>
      <c r="P27" s="18">
        <f t="shared" si="8"/>
        <v>19</v>
      </c>
      <c r="Q27" s="18">
        <f t="shared" si="8"/>
        <v>19</v>
      </c>
      <c r="R27" s="120">
        <f t="shared" si="3"/>
        <v>76</v>
      </c>
      <c r="S27" s="120">
        <f t="shared" si="3"/>
        <v>76</v>
      </c>
      <c r="T27" s="120">
        <f t="shared" si="4"/>
        <v>0</v>
      </c>
      <c r="U27" s="120"/>
      <c r="V27" s="277">
        <f t="shared" si="5"/>
        <v>100</v>
      </c>
      <c r="W27" s="5">
        <f t="shared" si="6"/>
        <v>100</v>
      </c>
      <c r="X27" s="5">
        <f t="shared" si="7"/>
        <v>100</v>
      </c>
    </row>
    <row r="28" spans="1:24" s="6" customFormat="1" ht="14.25" customHeight="1" x14ac:dyDescent="0.2">
      <c r="F28" s="10"/>
    </row>
    <row r="29" spans="1:24" s="6" customFormat="1" ht="14.25" customHeight="1" x14ac:dyDescent="0.2">
      <c r="B29" s="11" t="s">
        <v>25</v>
      </c>
      <c r="F29" s="10"/>
      <c r="H29" s="6" t="s">
        <v>26</v>
      </c>
    </row>
    <row r="30" spans="1:24" x14ac:dyDescent="0.2">
      <c r="J30" s="94"/>
      <c r="K30" s="94"/>
      <c r="L30" s="94"/>
      <c r="M30" s="94"/>
      <c r="N30" s="94"/>
      <c r="O30" s="94"/>
      <c r="P30" s="94"/>
    </row>
    <row r="31" spans="1:24" x14ac:dyDescent="0.2">
      <c r="J31" s="94"/>
      <c r="K31" s="94"/>
      <c r="L31" s="94"/>
      <c r="M31" s="94"/>
      <c r="N31" s="94"/>
      <c r="O31" s="94"/>
      <c r="P31" s="94"/>
    </row>
    <row r="32" spans="1:24" x14ac:dyDescent="0.2">
      <c r="J32" s="94"/>
      <c r="K32" s="94"/>
      <c r="L32" s="94"/>
      <c r="M32" s="94"/>
      <c r="N32" s="94"/>
      <c r="O32" s="94"/>
      <c r="P32" s="94"/>
    </row>
    <row r="33" spans="1:22" x14ac:dyDescent="0.2">
      <c r="A33" s="6"/>
      <c r="B33" s="6"/>
      <c r="C33" s="6"/>
      <c r="D33" s="6"/>
      <c r="E33" s="6"/>
      <c r="F33" s="6"/>
      <c r="G33" s="6"/>
      <c r="H33" s="6"/>
      <c r="I33" s="6"/>
      <c r="J33" s="6"/>
      <c r="K33" s="6"/>
      <c r="L33" s="6"/>
      <c r="M33" s="6"/>
      <c r="N33" s="6"/>
      <c r="O33" s="6"/>
      <c r="P33" s="6"/>
      <c r="Q33" s="6"/>
      <c r="R33" s="50"/>
      <c r="S33" s="50"/>
      <c r="T33" s="395"/>
      <c r="U33" s="395"/>
      <c r="V33" s="6"/>
    </row>
    <row r="34" spans="1:22" x14ac:dyDescent="0.2">
      <c r="A34" s="388" t="s">
        <v>54</v>
      </c>
      <c r="B34" s="388"/>
      <c r="C34" s="388"/>
      <c r="D34" s="6"/>
      <c r="E34" s="6"/>
      <c r="F34" s="6"/>
      <c r="G34" s="6"/>
      <c r="H34" s="387" t="s">
        <v>283</v>
      </c>
      <c r="I34" s="387"/>
      <c r="J34" s="387"/>
      <c r="K34" s="387"/>
      <c r="L34" s="387"/>
      <c r="M34" s="387"/>
      <c r="N34" s="387"/>
      <c r="O34" s="387"/>
      <c r="P34" s="387"/>
      <c r="Q34" s="387"/>
      <c r="R34" s="387"/>
      <c r="S34" s="387"/>
      <c r="T34" s="387"/>
      <c r="U34" s="387"/>
      <c r="V34" s="387"/>
    </row>
    <row r="35" spans="1:22" x14ac:dyDescent="0.2">
      <c r="A35" s="387" t="s">
        <v>53</v>
      </c>
      <c r="B35" s="387"/>
      <c r="C35" s="387"/>
      <c r="D35" s="6"/>
      <c r="E35" s="6"/>
      <c r="F35" s="6"/>
      <c r="G35" s="6"/>
      <c r="H35" s="387" t="s">
        <v>113</v>
      </c>
      <c r="I35" s="387"/>
      <c r="J35" s="387"/>
      <c r="K35" s="387"/>
      <c r="L35" s="387"/>
      <c r="M35" s="387"/>
      <c r="N35" s="387"/>
      <c r="O35" s="387"/>
      <c r="P35" s="387"/>
      <c r="Q35" s="387"/>
      <c r="R35" s="387"/>
      <c r="S35" s="387"/>
      <c r="T35" s="387"/>
      <c r="U35" s="387"/>
      <c r="V35" s="387"/>
    </row>
    <row r="36" spans="1:22" x14ac:dyDescent="0.2">
      <c r="J36" s="94"/>
      <c r="K36" s="94"/>
      <c r="L36" s="94"/>
      <c r="M36" s="94"/>
      <c r="N36" s="94"/>
      <c r="O36" s="94"/>
      <c r="P36" s="94"/>
    </row>
    <row r="37" spans="1:22" x14ac:dyDescent="0.2">
      <c r="J37" s="94"/>
      <c r="K37" s="94"/>
      <c r="L37" s="94"/>
      <c r="M37" s="94"/>
      <c r="N37" s="94"/>
      <c r="O37" s="94"/>
      <c r="P37" s="94"/>
    </row>
    <row r="38" spans="1:22" x14ac:dyDescent="0.2">
      <c r="J38" s="94"/>
      <c r="K38" s="94"/>
      <c r="L38" s="94"/>
      <c r="M38" s="94"/>
      <c r="N38" s="94"/>
      <c r="O38" s="94"/>
      <c r="P38" s="94"/>
    </row>
    <row r="39" spans="1:22" x14ac:dyDescent="0.2">
      <c r="J39" s="94"/>
      <c r="K39" s="94"/>
      <c r="L39" s="94"/>
      <c r="M39" s="94"/>
      <c r="N39" s="94"/>
      <c r="O39" s="94"/>
      <c r="P39" s="94"/>
    </row>
    <row r="40" spans="1:22" x14ac:dyDescent="0.2">
      <c r="J40" s="94"/>
      <c r="K40" s="94"/>
      <c r="L40" s="94"/>
      <c r="M40" s="94"/>
      <c r="N40" s="94"/>
      <c r="O40" s="94"/>
      <c r="P40" s="94"/>
    </row>
    <row r="41" spans="1:22" x14ac:dyDescent="0.2">
      <c r="J41" s="94"/>
      <c r="K41" s="94"/>
      <c r="L41" s="94"/>
      <c r="M41" s="94"/>
      <c r="N41" s="94"/>
      <c r="O41" s="94"/>
      <c r="P41" s="94"/>
    </row>
  </sheetData>
  <mergeCells count="35">
    <mergeCell ref="A35:C35"/>
    <mergeCell ref="H35:V35"/>
    <mergeCell ref="B20:C20"/>
    <mergeCell ref="B21:C21"/>
    <mergeCell ref="B22:C22"/>
    <mergeCell ref="B23:C23"/>
    <mergeCell ref="B24:C24"/>
    <mergeCell ref="B25:C25"/>
    <mergeCell ref="B26:C26"/>
    <mergeCell ref="A27:C27"/>
    <mergeCell ref="T33:U33"/>
    <mergeCell ref="A34:C34"/>
    <mergeCell ref="H34:V34"/>
    <mergeCell ref="B19:C19"/>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A6:X6"/>
    <mergeCell ref="A1:X1"/>
    <mergeCell ref="A2:X2"/>
    <mergeCell ref="A3:X3"/>
    <mergeCell ref="A4:X4"/>
    <mergeCell ref="A5:X5"/>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5"/>
  <sheetViews>
    <sheetView topLeftCell="A25" workbookViewId="0">
      <selection activeCell="U19" sqref="U19:U30"/>
    </sheetView>
  </sheetViews>
  <sheetFormatPr baseColWidth="10" defaultRowHeight="12.75" x14ac:dyDescent="0.2"/>
  <cols>
    <col min="1" max="1" width="10.42578125" style="36" customWidth="1"/>
    <col min="2" max="2" width="7.140625" style="36" customWidth="1"/>
    <col min="3" max="3" width="40.7109375" style="36" customWidth="1"/>
    <col min="4" max="5" width="11.42578125" style="36"/>
    <col min="6" max="6" width="14" style="36" customWidth="1"/>
    <col min="7" max="7" width="13.28515625" style="36" bestFit="1" customWidth="1"/>
    <col min="8" max="10" width="9.28515625" style="36" hidden="1" customWidth="1"/>
    <col min="11" max="11" width="9.42578125" style="36" hidden="1" customWidth="1"/>
    <col min="12" max="12" width="9.28515625" style="36" hidden="1" customWidth="1"/>
    <col min="13" max="13" width="8.85546875" style="36" hidden="1" customWidth="1"/>
    <col min="14" max="15" width="9.28515625" style="36" hidden="1" customWidth="1"/>
    <col min="16" max="20" width="9.28515625" style="36" customWidth="1"/>
    <col min="21" max="21" width="22.8554687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185</v>
      </c>
      <c r="C8" s="145" t="s">
        <v>883</v>
      </c>
      <c r="D8" s="154"/>
      <c r="E8" s="1"/>
      <c r="F8" s="1"/>
      <c r="G8" s="1"/>
      <c r="H8" s="1"/>
      <c r="I8" s="1"/>
      <c r="J8" s="1"/>
      <c r="K8" s="1"/>
      <c r="L8" s="1"/>
      <c r="M8" s="1"/>
      <c r="N8" s="1"/>
      <c r="O8" s="1"/>
      <c r="P8" s="1"/>
      <c r="Q8" s="1"/>
    </row>
    <row r="9" spans="1:24" x14ac:dyDescent="0.2">
      <c r="A9" s="143" t="s">
        <v>0</v>
      </c>
      <c r="B9" s="144">
        <v>12</v>
      </c>
      <c r="C9" s="145" t="s">
        <v>884</v>
      </c>
      <c r="D9" s="154"/>
      <c r="E9" s="1"/>
      <c r="F9" s="1"/>
      <c r="G9" s="1"/>
      <c r="H9" s="1"/>
      <c r="I9" s="1"/>
      <c r="J9" s="1"/>
      <c r="K9" s="1"/>
      <c r="L9" s="6"/>
      <c r="M9" s="6"/>
      <c r="N9" s="6"/>
      <c r="O9" s="6"/>
      <c r="P9" s="6"/>
      <c r="Q9" s="6"/>
    </row>
    <row r="10" spans="1:24" x14ac:dyDescent="0.2">
      <c r="A10" s="143" t="s">
        <v>461</v>
      </c>
      <c r="B10" s="144">
        <v>2</v>
      </c>
      <c r="C10" s="145" t="s">
        <v>896</v>
      </c>
      <c r="D10" s="154"/>
      <c r="E10" s="1"/>
      <c r="F10" s="1"/>
      <c r="G10" s="1"/>
      <c r="H10" s="1"/>
      <c r="I10" s="1"/>
      <c r="J10" s="1"/>
      <c r="K10" s="1"/>
      <c r="L10" s="6"/>
      <c r="M10" s="6"/>
      <c r="N10" s="6"/>
      <c r="O10" s="6"/>
      <c r="P10" s="6"/>
      <c r="Q10" s="6"/>
    </row>
    <row r="11" spans="1:24" x14ac:dyDescent="0.2">
      <c r="A11" s="143" t="s">
        <v>6</v>
      </c>
      <c r="B11" s="147">
        <v>38</v>
      </c>
      <c r="C11" s="145" t="s">
        <v>497</v>
      </c>
      <c r="D11" s="154"/>
      <c r="E11" s="1"/>
      <c r="F11" s="1"/>
      <c r="G11" s="1"/>
      <c r="H11" s="1"/>
      <c r="I11" s="1"/>
      <c r="J11" s="1"/>
      <c r="K11" s="1"/>
      <c r="L11" s="6"/>
      <c r="M11" s="6"/>
      <c r="N11" s="6"/>
      <c r="O11" s="6"/>
      <c r="P11" s="6"/>
      <c r="Q11" s="6"/>
    </row>
    <row r="12" spans="1:24" x14ac:dyDescent="0.2">
      <c r="A12" s="143" t="s">
        <v>447</v>
      </c>
      <c r="B12" s="144">
        <v>11</v>
      </c>
      <c r="C12" s="145" t="s">
        <v>897</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5.5" customHeight="1" x14ac:dyDescent="0.2">
      <c r="A15" s="383" t="s">
        <v>898</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518"/>
      <c r="B16" s="518"/>
      <c r="C16" s="518"/>
      <c r="D16" s="518"/>
      <c r="E16" s="518"/>
      <c r="F16" s="518"/>
      <c r="G16" s="518"/>
      <c r="H16" s="518"/>
      <c r="I16" s="518"/>
      <c r="J16" s="518"/>
      <c r="K16" s="518"/>
      <c r="L16" s="518"/>
      <c r="M16" s="518"/>
      <c r="N16" s="518"/>
      <c r="O16" s="518"/>
      <c r="P16" s="518"/>
      <c r="Q16" s="518"/>
      <c r="R16" s="518"/>
      <c r="S16" s="518"/>
      <c r="T16" s="518"/>
      <c r="U16" s="518"/>
      <c r="V16" s="518"/>
      <c r="W16" s="518"/>
      <c r="X16" s="518"/>
    </row>
    <row r="17" spans="1:24" ht="14.2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ht="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34.5" customHeight="1" x14ac:dyDescent="0.2">
      <c r="A19" s="242">
        <v>1</v>
      </c>
      <c r="B19" s="511" t="s">
        <v>899</v>
      </c>
      <c r="C19" s="517"/>
      <c r="D19" s="242" t="s">
        <v>900</v>
      </c>
      <c r="E19" s="242">
        <v>45</v>
      </c>
      <c r="F19" s="17">
        <f>$F$31*E19/100</f>
        <v>27595737.899999999</v>
      </c>
      <c r="G19" s="17">
        <f>$G$31*E19/100</f>
        <v>27579415.949999999</v>
      </c>
      <c r="H19" s="5">
        <f>J19+L19+N19+P19</f>
        <v>276</v>
      </c>
      <c r="I19" s="5">
        <f>K19+M19+O19+Q19</f>
        <v>250</v>
      </c>
      <c r="J19" s="242">
        <v>69</v>
      </c>
      <c r="K19" s="244">
        <v>69</v>
      </c>
      <c r="L19" s="242">
        <v>69</v>
      </c>
      <c r="M19" s="244">
        <v>69</v>
      </c>
      <c r="N19" s="242">
        <v>69</v>
      </c>
      <c r="O19" s="244">
        <v>56</v>
      </c>
      <c r="P19" s="242">
        <v>69</v>
      </c>
      <c r="Q19" s="243">
        <v>56</v>
      </c>
      <c r="R19" s="119">
        <f>J19+L19+N19+P19</f>
        <v>276</v>
      </c>
      <c r="S19" s="119">
        <f>K19+M19+O19+Q19</f>
        <v>250</v>
      </c>
      <c r="T19" s="119">
        <f>S19-R19</f>
        <v>-26</v>
      </c>
      <c r="U19" s="22" t="s">
        <v>1120</v>
      </c>
      <c r="V19" s="5">
        <f>Q19/P19*100</f>
        <v>81.159420289855078</v>
      </c>
      <c r="W19" s="5">
        <f>G19/F19*100</f>
        <v>99.940853366345394</v>
      </c>
      <c r="X19" s="5">
        <f>V19/W19*100</f>
        <v>81.207451763850074</v>
      </c>
    </row>
    <row r="20" spans="1:24" ht="34.5" customHeight="1" x14ac:dyDescent="0.2">
      <c r="A20" s="242">
        <v>2</v>
      </c>
      <c r="B20" s="513" t="s">
        <v>901</v>
      </c>
      <c r="C20" s="519"/>
      <c r="D20" s="242" t="s">
        <v>851</v>
      </c>
      <c r="E20" s="242">
        <v>20</v>
      </c>
      <c r="F20" s="17">
        <f t="shared" ref="F20:F30" si="0">$F$31*E20/100</f>
        <v>12264772.4</v>
      </c>
      <c r="G20" s="17">
        <f t="shared" ref="G20:G30" si="1">$G$31*E20/100</f>
        <v>12257518.199999999</v>
      </c>
      <c r="H20" s="5">
        <f t="shared" ref="H20:I30" si="2">J20+L20+N20+P20</f>
        <v>152</v>
      </c>
      <c r="I20" s="5">
        <f t="shared" si="2"/>
        <v>126</v>
      </c>
      <c r="J20" s="242">
        <v>38</v>
      </c>
      <c r="K20" s="244">
        <v>38</v>
      </c>
      <c r="L20" s="242">
        <v>38</v>
      </c>
      <c r="M20" s="244">
        <v>38</v>
      </c>
      <c r="N20" s="242">
        <v>38</v>
      </c>
      <c r="O20" s="244">
        <v>25</v>
      </c>
      <c r="P20" s="242">
        <v>38</v>
      </c>
      <c r="Q20" s="243">
        <v>25</v>
      </c>
      <c r="R20" s="119">
        <f t="shared" ref="R20:S31" si="3">J20+L20+N20+P20</f>
        <v>152</v>
      </c>
      <c r="S20" s="119">
        <f t="shared" si="3"/>
        <v>126</v>
      </c>
      <c r="T20" s="119">
        <f t="shared" ref="T20:T31" si="4">S20-R20</f>
        <v>-26</v>
      </c>
      <c r="U20" s="22" t="s">
        <v>1120</v>
      </c>
      <c r="V20" s="277">
        <f t="shared" ref="V20:V31" si="5">Q20/P20*100</f>
        <v>65.789473684210535</v>
      </c>
      <c r="W20" s="5">
        <f t="shared" ref="W20:W31" si="6">G20/F20*100</f>
        <v>99.94085336634538</v>
      </c>
      <c r="X20" s="5">
        <f t="shared" ref="X20:X31" si="7">V20/W20*100</f>
        <v>65.828408972105933</v>
      </c>
    </row>
    <row r="21" spans="1:24" ht="34.5" customHeight="1" x14ac:dyDescent="0.2">
      <c r="A21" s="242">
        <v>3</v>
      </c>
      <c r="B21" s="513" t="s">
        <v>902</v>
      </c>
      <c r="C21" s="519"/>
      <c r="D21" s="242" t="s">
        <v>44</v>
      </c>
      <c r="E21" s="242">
        <v>2</v>
      </c>
      <c r="F21" s="17">
        <f t="shared" si="0"/>
        <v>1226477.24</v>
      </c>
      <c r="G21" s="17">
        <f t="shared" si="1"/>
        <v>1225751.82</v>
      </c>
      <c r="H21" s="5">
        <f t="shared" si="2"/>
        <v>12</v>
      </c>
      <c r="I21" s="5">
        <f t="shared" si="2"/>
        <v>12</v>
      </c>
      <c r="J21" s="242">
        <v>3</v>
      </c>
      <c r="K21" s="244">
        <v>3</v>
      </c>
      <c r="L21" s="242">
        <v>3</v>
      </c>
      <c r="M21" s="244">
        <v>3</v>
      </c>
      <c r="N21" s="242">
        <v>3</v>
      </c>
      <c r="O21" s="244">
        <v>3</v>
      </c>
      <c r="P21" s="242">
        <v>3</v>
      </c>
      <c r="Q21" s="243">
        <v>3</v>
      </c>
      <c r="R21" s="119">
        <f t="shared" si="3"/>
        <v>12</v>
      </c>
      <c r="S21" s="119">
        <f t="shared" si="3"/>
        <v>12</v>
      </c>
      <c r="T21" s="119">
        <f t="shared" si="4"/>
        <v>0</v>
      </c>
      <c r="U21" s="7"/>
      <c r="V21" s="277">
        <f t="shared" si="5"/>
        <v>100</v>
      </c>
      <c r="W21" s="5">
        <f t="shared" si="6"/>
        <v>99.940853366345394</v>
      </c>
      <c r="X21" s="5">
        <f t="shared" si="7"/>
        <v>100.05918163760099</v>
      </c>
    </row>
    <row r="22" spans="1:24" ht="34.5" customHeight="1" x14ac:dyDescent="0.2">
      <c r="A22" s="242">
        <v>4</v>
      </c>
      <c r="B22" s="513" t="s">
        <v>903</v>
      </c>
      <c r="C22" s="519"/>
      <c r="D22" s="242" t="s">
        <v>44</v>
      </c>
      <c r="E22" s="242">
        <v>2</v>
      </c>
      <c r="F22" s="17">
        <f t="shared" si="0"/>
        <v>1226477.24</v>
      </c>
      <c r="G22" s="17">
        <f t="shared" si="1"/>
        <v>1225751.82</v>
      </c>
      <c r="H22" s="5">
        <f t="shared" si="2"/>
        <v>12</v>
      </c>
      <c r="I22" s="5">
        <f t="shared" si="2"/>
        <v>12</v>
      </c>
      <c r="J22" s="242">
        <v>3</v>
      </c>
      <c r="K22" s="244">
        <v>3</v>
      </c>
      <c r="L22" s="242">
        <v>3</v>
      </c>
      <c r="M22" s="244">
        <v>3</v>
      </c>
      <c r="N22" s="242">
        <v>3</v>
      </c>
      <c r="O22" s="244">
        <v>3</v>
      </c>
      <c r="P22" s="242">
        <v>3</v>
      </c>
      <c r="Q22" s="243">
        <v>3</v>
      </c>
      <c r="R22" s="119">
        <f t="shared" si="3"/>
        <v>12</v>
      </c>
      <c r="S22" s="119">
        <f t="shared" si="3"/>
        <v>12</v>
      </c>
      <c r="T22" s="119">
        <f t="shared" si="4"/>
        <v>0</v>
      </c>
      <c r="U22" s="7"/>
      <c r="V22" s="277">
        <f t="shared" si="5"/>
        <v>100</v>
      </c>
      <c r="W22" s="5">
        <f t="shared" si="6"/>
        <v>99.940853366345394</v>
      </c>
      <c r="X22" s="5">
        <f t="shared" si="7"/>
        <v>100.05918163760099</v>
      </c>
    </row>
    <row r="23" spans="1:24" ht="34.5" customHeight="1" x14ac:dyDescent="0.2">
      <c r="A23" s="242">
        <v>5</v>
      </c>
      <c r="B23" s="513" t="s">
        <v>904</v>
      </c>
      <c r="C23" s="519"/>
      <c r="D23" s="242" t="s">
        <v>44</v>
      </c>
      <c r="E23" s="242">
        <v>2</v>
      </c>
      <c r="F23" s="17">
        <f t="shared" si="0"/>
        <v>1226477.24</v>
      </c>
      <c r="G23" s="17">
        <f t="shared" si="1"/>
        <v>1225751.82</v>
      </c>
      <c r="H23" s="5">
        <f t="shared" si="2"/>
        <v>12</v>
      </c>
      <c r="I23" s="5">
        <f t="shared" si="2"/>
        <v>7</v>
      </c>
      <c r="J23" s="242">
        <v>3</v>
      </c>
      <c r="K23" s="244">
        <v>3</v>
      </c>
      <c r="L23" s="242">
        <v>3</v>
      </c>
      <c r="M23" s="244">
        <v>0</v>
      </c>
      <c r="N23" s="242">
        <v>3</v>
      </c>
      <c r="O23" s="244">
        <v>1</v>
      </c>
      <c r="P23" s="242">
        <v>3</v>
      </c>
      <c r="Q23" s="243">
        <v>3</v>
      </c>
      <c r="R23" s="119">
        <f t="shared" si="3"/>
        <v>12</v>
      </c>
      <c r="S23" s="119">
        <f t="shared" si="3"/>
        <v>7</v>
      </c>
      <c r="T23" s="119">
        <f t="shared" si="4"/>
        <v>-5</v>
      </c>
      <c r="U23" s="22"/>
      <c r="V23" s="277">
        <f t="shared" si="5"/>
        <v>100</v>
      </c>
      <c r="W23" s="5">
        <f t="shared" si="6"/>
        <v>99.940853366345394</v>
      </c>
      <c r="X23" s="5">
        <f t="shared" si="7"/>
        <v>100.05918163760099</v>
      </c>
    </row>
    <row r="24" spans="1:24" ht="34.5" customHeight="1" x14ac:dyDescent="0.2">
      <c r="A24" s="242">
        <v>6</v>
      </c>
      <c r="B24" s="513" t="s">
        <v>905</v>
      </c>
      <c r="C24" s="519"/>
      <c r="D24" s="242" t="s">
        <v>388</v>
      </c>
      <c r="E24" s="242">
        <v>2</v>
      </c>
      <c r="F24" s="17">
        <f t="shared" si="0"/>
        <v>1226477.24</v>
      </c>
      <c r="G24" s="17">
        <f t="shared" si="1"/>
        <v>1225751.82</v>
      </c>
      <c r="H24" s="5">
        <f t="shared" si="2"/>
        <v>4</v>
      </c>
      <c r="I24" s="5">
        <f t="shared" si="2"/>
        <v>4</v>
      </c>
      <c r="J24" s="242">
        <v>1</v>
      </c>
      <c r="K24" s="244">
        <v>1</v>
      </c>
      <c r="L24" s="242">
        <v>1</v>
      </c>
      <c r="M24" s="244">
        <v>1</v>
      </c>
      <c r="N24" s="242">
        <v>1</v>
      </c>
      <c r="O24" s="244">
        <v>1</v>
      </c>
      <c r="P24" s="242">
        <v>1</v>
      </c>
      <c r="Q24" s="243">
        <v>1</v>
      </c>
      <c r="R24" s="119">
        <f t="shared" si="3"/>
        <v>4</v>
      </c>
      <c r="S24" s="119">
        <f t="shared" si="3"/>
        <v>4</v>
      </c>
      <c r="T24" s="119">
        <f t="shared" si="4"/>
        <v>0</v>
      </c>
      <c r="U24" s="7"/>
      <c r="V24" s="277">
        <f t="shared" si="5"/>
        <v>100</v>
      </c>
      <c r="W24" s="5">
        <f t="shared" si="6"/>
        <v>99.940853366345394</v>
      </c>
      <c r="X24" s="5">
        <f t="shared" si="7"/>
        <v>100.05918163760099</v>
      </c>
    </row>
    <row r="25" spans="1:24" ht="34.5" customHeight="1" x14ac:dyDescent="0.2">
      <c r="A25" s="242">
        <v>7</v>
      </c>
      <c r="B25" s="513" t="s">
        <v>906</v>
      </c>
      <c r="C25" s="519"/>
      <c r="D25" s="242" t="s">
        <v>388</v>
      </c>
      <c r="E25" s="242">
        <v>6</v>
      </c>
      <c r="F25" s="17">
        <f t="shared" si="0"/>
        <v>3679431.72</v>
      </c>
      <c r="G25" s="17">
        <f t="shared" si="1"/>
        <v>3677255.46</v>
      </c>
      <c r="H25" s="5">
        <f t="shared" si="2"/>
        <v>24</v>
      </c>
      <c r="I25" s="5">
        <f t="shared" si="2"/>
        <v>24</v>
      </c>
      <c r="J25" s="242">
        <v>6</v>
      </c>
      <c r="K25" s="244">
        <v>6</v>
      </c>
      <c r="L25" s="242">
        <v>6</v>
      </c>
      <c r="M25" s="244">
        <v>6</v>
      </c>
      <c r="N25" s="242">
        <v>6</v>
      </c>
      <c r="O25" s="244">
        <v>6</v>
      </c>
      <c r="P25" s="242">
        <v>6</v>
      </c>
      <c r="Q25" s="243">
        <v>6</v>
      </c>
      <c r="R25" s="119">
        <f t="shared" si="3"/>
        <v>24</v>
      </c>
      <c r="S25" s="119">
        <f t="shared" si="3"/>
        <v>24</v>
      </c>
      <c r="T25" s="119">
        <f t="shared" si="4"/>
        <v>0</v>
      </c>
      <c r="U25" s="7"/>
      <c r="V25" s="277">
        <f t="shared" si="5"/>
        <v>100</v>
      </c>
      <c r="W25" s="5">
        <f t="shared" si="6"/>
        <v>99.94085336634538</v>
      </c>
      <c r="X25" s="5">
        <f t="shared" si="7"/>
        <v>100.05918163760101</v>
      </c>
    </row>
    <row r="26" spans="1:24" ht="34.5" customHeight="1" x14ac:dyDescent="0.2">
      <c r="A26" s="242">
        <v>8</v>
      </c>
      <c r="B26" s="513" t="s">
        <v>907</v>
      </c>
      <c r="C26" s="519"/>
      <c r="D26" s="242" t="s">
        <v>388</v>
      </c>
      <c r="E26" s="242">
        <v>13</v>
      </c>
      <c r="F26" s="17">
        <f t="shared" si="0"/>
        <v>7972102.0599999996</v>
      </c>
      <c r="G26" s="17">
        <f t="shared" si="1"/>
        <v>7967386.8300000001</v>
      </c>
      <c r="H26" s="5">
        <f t="shared" si="2"/>
        <v>52</v>
      </c>
      <c r="I26" s="5">
        <f t="shared" si="2"/>
        <v>52</v>
      </c>
      <c r="J26" s="242">
        <v>13</v>
      </c>
      <c r="K26" s="244">
        <v>13</v>
      </c>
      <c r="L26" s="242">
        <v>13</v>
      </c>
      <c r="M26" s="244">
        <v>13</v>
      </c>
      <c r="N26" s="242">
        <v>13</v>
      </c>
      <c r="O26" s="244">
        <v>13</v>
      </c>
      <c r="P26" s="242">
        <v>13</v>
      </c>
      <c r="Q26" s="243">
        <v>13</v>
      </c>
      <c r="R26" s="119">
        <f t="shared" si="3"/>
        <v>52</v>
      </c>
      <c r="S26" s="119">
        <f t="shared" si="3"/>
        <v>52</v>
      </c>
      <c r="T26" s="119">
        <f t="shared" si="4"/>
        <v>0</v>
      </c>
      <c r="U26" s="7"/>
      <c r="V26" s="277">
        <f t="shared" si="5"/>
        <v>100</v>
      </c>
      <c r="W26" s="5">
        <f t="shared" si="6"/>
        <v>99.940853366345394</v>
      </c>
      <c r="X26" s="5">
        <f t="shared" si="7"/>
        <v>100.05918163760099</v>
      </c>
    </row>
    <row r="27" spans="1:24" ht="34.5" customHeight="1" x14ac:dyDescent="0.2">
      <c r="A27" s="242">
        <v>9</v>
      </c>
      <c r="B27" s="513" t="s">
        <v>908</v>
      </c>
      <c r="C27" s="519"/>
      <c r="D27" s="242" t="s">
        <v>909</v>
      </c>
      <c r="E27" s="242">
        <v>2</v>
      </c>
      <c r="F27" s="17">
        <f t="shared" si="0"/>
        <v>1226477.24</v>
      </c>
      <c r="G27" s="17">
        <f t="shared" si="1"/>
        <v>1225751.82</v>
      </c>
      <c r="H27" s="5">
        <f t="shared" si="2"/>
        <v>12</v>
      </c>
      <c r="I27" s="5">
        <f t="shared" si="2"/>
        <v>12</v>
      </c>
      <c r="J27" s="242">
        <v>3</v>
      </c>
      <c r="K27" s="244">
        <v>3</v>
      </c>
      <c r="L27" s="242">
        <v>3</v>
      </c>
      <c r="M27" s="244">
        <v>3</v>
      </c>
      <c r="N27" s="242">
        <v>3</v>
      </c>
      <c r="O27" s="244">
        <v>3</v>
      </c>
      <c r="P27" s="242">
        <v>3</v>
      </c>
      <c r="Q27" s="243">
        <v>3</v>
      </c>
      <c r="R27" s="119">
        <f t="shared" si="3"/>
        <v>12</v>
      </c>
      <c r="S27" s="119">
        <f t="shared" si="3"/>
        <v>12</v>
      </c>
      <c r="T27" s="119">
        <f t="shared" si="4"/>
        <v>0</v>
      </c>
      <c r="U27" s="292"/>
      <c r="V27" s="277">
        <f t="shared" si="5"/>
        <v>100</v>
      </c>
      <c r="W27" s="5">
        <f t="shared" si="6"/>
        <v>99.940853366345394</v>
      </c>
      <c r="X27" s="5">
        <f t="shared" si="7"/>
        <v>100.05918163760099</v>
      </c>
    </row>
    <row r="28" spans="1:24" ht="34.5" customHeight="1" x14ac:dyDescent="0.2">
      <c r="A28" s="242">
        <v>10</v>
      </c>
      <c r="B28" s="513" t="s">
        <v>910</v>
      </c>
      <c r="C28" s="519"/>
      <c r="D28" s="242" t="s">
        <v>44</v>
      </c>
      <c r="E28" s="242">
        <v>2</v>
      </c>
      <c r="F28" s="17">
        <f t="shared" si="0"/>
        <v>1226477.24</v>
      </c>
      <c r="G28" s="17">
        <f t="shared" si="1"/>
        <v>1225751.82</v>
      </c>
      <c r="H28" s="5">
        <f t="shared" si="2"/>
        <v>12</v>
      </c>
      <c r="I28" s="5">
        <f t="shared" si="2"/>
        <v>12</v>
      </c>
      <c r="J28" s="242">
        <v>3</v>
      </c>
      <c r="K28" s="244">
        <v>3</v>
      </c>
      <c r="L28" s="242">
        <v>3</v>
      </c>
      <c r="M28" s="244">
        <v>3</v>
      </c>
      <c r="N28" s="242">
        <v>3</v>
      </c>
      <c r="O28" s="244">
        <v>3</v>
      </c>
      <c r="P28" s="242">
        <v>3</v>
      </c>
      <c r="Q28" s="243">
        <v>3</v>
      </c>
      <c r="R28" s="120">
        <f t="shared" si="3"/>
        <v>12</v>
      </c>
      <c r="S28" s="120">
        <f t="shared" si="3"/>
        <v>12</v>
      </c>
      <c r="T28" s="120">
        <f t="shared" si="4"/>
        <v>0</v>
      </c>
      <c r="U28" s="292"/>
      <c r="V28" s="277">
        <f t="shared" si="5"/>
        <v>100</v>
      </c>
      <c r="W28" s="5">
        <f t="shared" si="6"/>
        <v>99.940853366345394</v>
      </c>
      <c r="X28" s="5">
        <f t="shared" si="7"/>
        <v>100.05918163760099</v>
      </c>
    </row>
    <row r="29" spans="1:24" ht="34.5" customHeight="1" x14ac:dyDescent="0.2">
      <c r="A29" s="242">
        <v>11</v>
      </c>
      <c r="B29" s="513" t="s">
        <v>911</v>
      </c>
      <c r="C29" s="519"/>
      <c r="D29" s="242" t="s">
        <v>501</v>
      </c>
      <c r="E29" s="242">
        <v>2</v>
      </c>
      <c r="F29" s="17">
        <f t="shared" si="0"/>
        <v>1226477.24</v>
      </c>
      <c r="G29" s="17">
        <f t="shared" si="1"/>
        <v>1225751.82</v>
      </c>
      <c r="H29" s="5">
        <f t="shared" si="2"/>
        <v>12</v>
      </c>
      <c r="I29" s="5">
        <f t="shared" si="2"/>
        <v>12</v>
      </c>
      <c r="J29" s="242">
        <v>3</v>
      </c>
      <c r="K29" s="244">
        <v>3</v>
      </c>
      <c r="L29" s="242">
        <v>3</v>
      </c>
      <c r="M29" s="244">
        <v>3</v>
      </c>
      <c r="N29" s="242">
        <v>3</v>
      </c>
      <c r="O29" s="244">
        <v>3</v>
      </c>
      <c r="P29" s="242">
        <v>3</v>
      </c>
      <c r="Q29" s="243">
        <v>3</v>
      </c>
      <c r="R29" s="120">
        <f t="shared" si="3"/>
        <v>12</v>
      </c>
      <c r="S29" s="120">
        <f t="shared" si="3"/>
        <v>12</v>
      </c>
      <c r="T29" s="120">
        <f t="shared" si="4"/>
        <v>0</v>
      </c>
      <c r="U29" s="292"/>
      <c r="V29" s="277">
        <f t="shared" si="5"/>
        <v>100</v>
      </c>
      <c r="W29" s="5">
        <f t="shared" si="6"/>
        <v>99.940853366345394</v>
      </c>
      <c r="X29" s="5">
        <f t="shared" si="7"/>
        <v>100.05918163760099</v>
      </c>
    </row>
    <row r="30" spans="1:24" ht="34.5" customHeight="1" x14ac:dyDescent="0.2">
      <c r="A30" s="242">
        <v>12</v>
      </c>
      <c r="B30" s="515" t="s">
        <v>912</v>
      </c>
      <c r="C30" s="520"/>
      <c r="D30" s="242" t="s">
        <v>108</v>
      </c>
      <c r="E30" s="242">
        <v>2</v>
      </c>
      <c r="F30" s="17">
        <f t="shared" si="0"/>
        <v>1226477.24</v>
      </c>
      <c r="G30" s="17">
        <f t="shared" si="1"/>
        <v>1225751.82</v>
      </c>
      <c r="H30" s="5">
        <f t="shared" si="2"/>
        <v>2</v>
      </c>
      <c r="I30" s="5">
        <f t="shared" si="2"/>
        <v>0</v>
      </c>
      <c r="J30" s="242">
        <v>0</v>
      </c>
      <c r="K30" s="244">
        <v>0</v>
      </c>
      <c r="L30" s="242">
        <v>1</v>
      </c>
      <c r="M30" s="244">
        <v>0</v>
      </c>
      <c r="N30" s="242">
        <v>0</v>
      </c>
      <c r="O30" s="244">
        <v>0</v>
      </c>
      <c r="P30" s="242">
        <v>1</v>
      </c>
      <c r="Q30" s="243">
        <v>0</v>
      </c>
      <c r="R30" s="120">
        <f t="shared" si="3"/>
        <v>2</v>
      </c>
      <c r="S30" s="120">
        <f t="shared" si="3"/>
        <v>0</v>
      </c>
      <c r="T30" s="120">
        <f t="shared" si="4"/>
        <v>-2</v>
      </c>
      <c r="U30" s="61" t="s">
        <v>1121</v>
      </c>
      <c r="V30" s="277">
        <f t="shared" si="5"/>
        <v>0</v>
      </c>
      <c r="W30" s="5">
        <f t="shared" si="6"/>
        <v>99.940853366345394</v>
      </c>
      <c r="X30" s="5">
        <f t="shared" si="7"/>
        <v>0</v>
      </c>
    </row>
    <row r="31" spans="1:24" s="1" customFormat="1" ht="36.75" customHeight="1" x14ac:dyDescent="0.2">
      <c r="A31" s="370" t="s">
        <v>24</v>
      </c>
      <c r="B31" s="371"/>
      <c r="C31" s="372"/>
      <c r="D31" s="18"/>
      <c r="E31" s="18">
        <f>SUM(E19:E30)</f>
        <v>100</v>
      </c>
      <c r="F31" s="19">
        <f>SEGUIMIENTO!D45</f>
        <v>61323862</v>
      </c>
      <c r="G31" s="19">
        <f>SEGUIMIENTO!E45</f>
        <v>61287591</v>
      </c>
      <c r="H31" s="18">
        <f t="shared" ref="H31:Q31" si="8">SUM(H19:H30)</f>
        <v>582</v>
      </c>
      <c r="I31" s="18">
        <f t="shared" si="8"/>
        <v>523</v>
      </c>
      <c r="J31" s="18">
        <f t="shared" si="8"/>
        <v>145</v>
      </c>
      <c r="K31" s="18">
        <f t="shared" si="8"/>
        <v>145</v>
      </c>
      <c r="L31" s="18">
        <f t="shared" si="8"/>
        <v>146</v>
      </c>
      <c r="M31" s="18">
        <f t="shared" si="8"/>
        <v>142</v>
      </c>
      <c r="N31" s="18">
        <f t="shared" si="8"/>
        <v>145</v>
      </c>
      <c r="O31" s="18">
        <f t="shared" si="8"/>
        <v>117</v>
      </c>
      <c r="P31" s="18">
        <f t="shared" si="8"/>
        <v>146</v>
      </c>
      <c r="Q31" s="18">
        <f t="shared" si="8"/>
        <v>119</v>
      </c>
      <c r="R31" s="120">
        <f t="shared" si="3"/>
        <v>582</v>
      </c>
      <c r="S31" s="120">
        <f t="shared" si="3"/>
        <v>523</v>
      </c>
      <c r="T31" s="120">
        <f t="shared" si="4"/>
        <v>-59</v>
      </c>
      <c r="U31" s="120"/>
      <c r="V31" s="277">
        <f t="shared" si="5"/>
        <v>81.506849315068493</v>
      </c>
      <c r="W31" s="5">
        <f t="shared" si="6"/>
        <v>99.94085336634538</v>
      </c>
      <c r="X31" s="5">
        <f t="shared" si="7"/>
        <v>81.555086403250129</v>
      </c>
    </row>
    <row r="32" spans="1:24" s="6" customFormat="1" ht="14.25" customHeight="1" x14ac:dyDescent="0.2">
      <c r="F32" s="10"/>
    </row>
    <row r="33" spans="2:24" s="6" customFormat="1" ht="14.25" customHeight="1" x14ac:dyDescent="0.2">
      <c r="B33" s="11" t="s">
        <v>25</v>
      </c>
      <c r="F33" s="10"/>
      <c r="H33" s="6" t="s">
        <v>26</v>
      </c>
    </row>
    <row r="34" spans="2:24" x14ac:dyDescent="0.2">
      <c r="J34" s="94"/>
      <c r="K34" s="94"/>
      <c r="L34" s="94"/>
      <c r="M34" s="94"/>
      <c r="N34" s="94"/>
      <c r="O34" s="94"/>
      <c r="P34" s="94"/>
    </row>
    <row r="35" spans="2:24" x14ac:dyDescent="0.2">
      <c r="J35" s="94"/>
      <c r="K35" s="94"/>
      <c r="L35" s="94"/>
      <c r="M35" s="94"/>
      <c r="N35" s="94"/>
      <c r="O35" s="94"/>
      <c r="P35" s="94"/>
    </row>
    <row r="36" spans="2:24" x14ac:dyDescent="0.2">
      <c r="J36" s="94"/>
      <c r="K36" s="94"/>
      <c r="L36" s="94"/>
      <c r="M36" s="94"/>
      <c r="N36" s="94"/>
      <c r="O36" s="94"/>
      <c r="P36" s="94"/>
    </row>
    <row r="37" spans="2:24" x14ac:dyDescent="0.2">
      <c r="C37" s="6"/>
      <c r="D37" s="6"/>
      <c r="E37" s="6"/>
      <c r="F37" s="6"/>
      <c r="G37" s="6"/>
      <c r="H37" s="6"/>
      <c r="I37" s="6"/>
      <c r="J37" s="6"/>
      <c r="K37" s="6"/>
      <c r="L37" s="6"/>
      <c r="M37" s="6"/>
      <c r="N37" s="6"/>
      <c r="O37" s="6"/>
      <c r="P37" s="6"/>
      <c r="Q37" s="6"/>
      <c r="R37" s="6"/>
      <c r="S37" s="6"/>
      <c r="T37" s="50"/>
      <c r="U37" s="50"/>
      <c r="V37" s="395"/>
      <c r="W37" s="395"/>
      <c r="X37" s="6"/>
    </row>
    <row r="38" spans="2:24" x14ac:dyDescent="0.2">
      <c r="C38" s="388" t="s">
        <v>824</v>
      </c>
      <c r="D38" s="388"/>
      <c r="E38" s="388"/>
      <c r="F38" s="6"/>
      <c r="G38" s="6"/>
      <c r="H38" s="6"/>
      <c r="I38" s="6"/>
      <c r="J38" s="387" t="s">
        <v>283</v>
      </c>
      <c r="K38" s="387"/>
      <c r="L38" s="387"/>
      <c r="M38" s="387"/>
      <c r="N38" s="387"/>
      <c r="O38" s="387"/>
      <c r="P38" s="387"/>
      <c r="Q38" s="387"/>
      <c r="R38" s="387"/>
      <c r="S38" s="387"/>
      <c r="T38" s="387"/>
      <c r="U38" s="387"/>
      <c r="V38" s="387"/>
      <c r="W38" s="387"/>
      <c r="X38" s="387"/>
    </row>
    <row r="39" spans="2:24" x14ac:dyDescent="0.2">
      <c r="C39" s="387" t="s">
        <v>53</v>
      </c>
      <c r="D39" s="387"/>
      <c r="E39" s="387"/>
      <c r="F39" s="6"/>
      <c r="G39" s="6"/>
      <c r="H39" s="6"/>
      <c r="I39" s="6"/>
      <c r="J39" s="387" t="s">
        <v>113</v>
      </c>
      <c r="K39" s="387"/>
      <c r="L39" s="387"/>
      <c r="M39" s="387"/>
      <c r="N39" s="387"/>
      <c r="O39" s="387"/>
      <c r="P39" s="387"/>
      <c r="Q39" s="387"/>
      <c r="R39" s="387"/>
      <c r="S39" s="387"/>
      <c r="T39" s="387"/>
      <c r="U39" s="387"/>
      <c r="V39" s="387"/>
      <c r="W39" s="387"/>
      <c r="X39" s="387"/>
    </row>
    <row r="40" spans="2:24" x14ac:dyDescent="0.2">
      <c r="J40" s="94"/>
      <c r="K40" s="94"/>
      <c r="L40" s="94"/>
      <c r="M40" s="94"/>
      <c r="N40" s="94"/>
      <c r="O40" s="94"/>
      <c r="P40" s="94"/>
    </row>
    <row r="41" spans="2:24" x14ac:dyDescent="0.2">
      <c r="J41" s="94"/>
      <c r="K41" s="94"/>
      <c r="L41" s="94"/>
      <c r="M41" s="94"/>
      <c r="N41" s="94"/>
      <c r="O41" s="94"/>
      <c r="P41" s="94"/>
    </row>
    <row r="42" spans="2:24" x14ac:dyDescent="0.2">
      <c r="J42" s="94"/>
      <c r="K42" s="94"/>
      <c r="L42" s="94"/>
      <c r="M42" s="94"/>
      <c r="N42" s="94"/>
      <c r="O42" s="94"/>
      <c r="P42" s="94"/>
    </row>
    <row r="43" spans="2:24" x14ac:dyDescent="0.2">
      <c r="J43" s="94"/>
      <c r="K43" s="94"/>
      <c r="L43" s="94"/>
      <c r="M43" s="94"/>
      <c r="N43" s="94"/>
      <c r="O43" s="94"/>
      <c r="P43" s="94"/>
    </row>
    <row r="44" spans="2:24" x14ac:dyDescent="0.2">
      <c r="J44" s="94"/>
      <c r="K44" s="94"/>
      <c r="L44" s="94"/>
      <c r="M44" s="94"/>
      <c r="N44" s="94"/>
      <c r="O44" s="94"/>
      <c r="P44" s="94"/>
    </row>
    <row r="45" spans="2:24" x14ac:dyDescent="0.2">
      <c r="J45" s="94"/>
      <c r="K45" s="94"/>
      <c r="L45" s="94"/>
      <c r="M45" s="94"/>
      <c r="N45" s="94"/>
      <c r="O45" s="94"/>
      <c r="P45" s="94"/>
    </row>
    <row r="46" spans="2:24" x14ac:dyDescent="0.2">
      <c r="J46" s="94"/>
      <c r="K46" s="94"/>
      <c r="L46" s="94"/>
      <c r="M46" s="94"/>
      <c r="N46" s="94"/>
      <c r="O46" s="94"/>
      <c r="P46" s="94"/>
    </row>
    <row r="47" spans="2:24" x14ac:dyDescent="0.2">
      <c r="J47" s="94"/>
      <c r="K47" s="94"/>
      <c r="L47" s="94"/>
      <c r="M47" s="94"/>
      <c r="N47" s="94"/>
      <c r="O47" s="94"/>
      <c r="P47" s="94"/>
    </row>
    <row r="48" spans="2:24" x14ac:dyDescent="0.2">
      <c r="J48" s="94"/>
      <c r="K48" s="94"/>
      <c r="L48" s="94"/>
      <c r="M48" s="94"/>
      <c r="N48" s="94"/>
      <c r="O48" s="94"/>
      <c r="P48" s="94"/>
    </row>
    <row r="49" spans="10:16" x14ac:dyDescent="0.2">
      <c r="J49" s="94"/>
      <c r="K49" s="94"/>
      <c r="L49" s="94"/>
      <c r="M49" s="94"/>
      <c r="N49" s="94"/>
      <c r="O49" s="94"/>
      <c r="P49" s="94"/>
    </row>
    <row r="50" spans="10:16" x14ac:dyDescent="0.2">
      <c r="J50" s="94"/>
      <c r="K50" s="94"/>
      <c r="L50" s="94"/>
      <c r="M50" s="94"/>
      <c r="N50" s="94"/>
      <c r="O50" s="94"/>
      <c r="P50" s="94"/>
    </row>
    <row r="51" spans="10:16" x14ac:dyDescent="0.2">
      <c r="J51" s="94"/>
      <c r="K51" s="94"/>
      <c r="L51" s="94"/>
      <c r="M51" s="94"/>
      <c r="N51" s="94"/>
      <c r="O51" s="94"/>
      <c r="P51" s="94"/>
    </row>
    <row r="52" spans="10:16" x14ac:dyDescent="0.2">
      <c r="J52" s="94"/>
      <c r="K52" s="94"/>
      <c r="L52" s="94"/>
      <c r="M52" s="94"/>
      <c r="N52" s="94"/>
      <c r="O52" s="94"/>
      <c r="P52" s="94"/>
    </row>
    <row r="53" spans="10:16" x14ac:dyDescent="0.2">
      <c r="J53" s="94"/>
      <c r="K53" s="94"/>
      <c r="L53" s="94"/>
      <c r="M53" s="94"/>
      <c r="N53" s="94"/>
      <c r="O53" s="94"/>
      <c r="P53" s="94"/>
    </row>
    <row r="54" spans="10:16" x14ac:dyDescent="0.2">
      <c r="J54" s="94"/>
      <c r="K54" s="94"/>
      <c r="L54" s="94"/>
      <c r="M54" s="94"/>
      <c r="N54" s="94"/>
      <c r="O54" s="94"/>
      <c r="P54" s="94"/>
    </row>
    <row r="55" spans="10:16" x14ac:dyDescent="0.2">
      <c r="J55" s="94"/>
      <c r="K55" s="94"/>
      <c r="L55" s="94"/>
      <c r="M55" s="94"/>
      <c r="N55" s="94"/>
      <c r="O55" s="94"/>
      <c r="P55" s="94"/>
    </row>
    <row r="56" spans="10:16" x14ac:dyDescent="0.2">
      <c r="J56" s="94"/>
      <c r="K56" s="94"/>
      <c r="L56" s="94"/>
      <c r="M56" s="94"/>
      <c r="N56" s="94"/>
      <c r="O56" s="94"/>
      <c r="P56" s="94"/>
    </row>
    <row r="57" spans="10:16" x14ac:dyDescent="0.2">
      <c r="J57" s="94"/>
      <c r="K57" s="94"/>
      <c r="L57" s="94"/>
      <c r="M57" s="94"/>
      <c r="N57" s="94"/>
      <c r="O57" s="94"/>
      <c r="P57" s="94"/>
    </row>
    <row r="58" spans="10:16" x14ac:dyDescent="0.2">
      <c r="J58" s="94"/>
      <c r="K58" s="94"/>
      <c r="L58" s="94"/>
      <c r="M58" s="94"/>
      <c r="N58" s="94"/>
      <c r="O58" s="94"/>
      <c r="P58" s="94"/>
    </row>
    <row r="59" spans="10:16" x14ac:dyDescent="0.2">
      <c r="J59" s="94"/>
      <c r="K59" s="94"/>
      <c r="L59" s="94"/>
      <c r="M59" s="94"/>
      <c r="N59" s="94"/>
      <c r="O59" s="94"/>
      <c r="P59" s="94"/>
    </row>
    <row r="60" spans="10:16" x14ac:dyDescent="0.2">
      <c r="J60" s="94"/>
      <c r="K60" s="94"/>
      <c r="L60" s="94"/>
      <c r="M60" s="94"/>
      <c r="N60" s="94"/>
      <c r="O60" s="94"/>
      <c r="P60" s="94"/>
    </row>
    <row r="61" spans="10:16" x14ac:dyDescent="0.2">
      <c r="J61" s="94"/>
      <c r="K61" s="94"/>
      <c r="L61" s="94"/>
      <c r="M61" s="94"/>
      <c r="N61" s="94"/>
      <c r="O61" s="94"/>
      <c r="P61" s="94"/>
    </row>
    <row r="62" spans="10:16" x14ac:dyDescent="0.2">
      <c r="J62" s="94"/>
      <c r="K62" s="94"/>
      <c r="L62" s="94"/>
      <c r="M62" s="94"/>
      <c r="N62" s="94"/>
      <c r="O62" s="94"/>
      <c r="P62" s="94"/>
    </row>
    <row r="63" spans="10:16" x14ac:dyDescent="0.2">
      <c r="J63" s="94"/>
      <c r="K63" s="94"/>
      <c r="L63" s="94"/>
      <c r="M63" s="94"/>
      <c r="N63" s="94"/>
      <c r="O63" s="94"/>
      <c r="P63" s="94"/>
    </row>
    <row r="64" spans="10:16" x14ac:dyDescent="0.2">
      <c r="J64" s="94"/>
      <c r="K64" s="94"/>
      <c r="L64" s="94"/>
      <c r="M64" s="94"/>
      <c r="N64" s="94"/>
      <c r="O64" s="94"/>
      <c r="P64" s="94"/>
    </row>
    <row r="65" spans="10:16" x14ac:dyDescent="0.2">
      <c r="J65" s="94"/>
      <c r="K65" s="94"/>
      <c r="L65" s="94"/>
      <c r="M65" s="94"/>
      <c r="N65" s="94"/>
      <c r="O65" s="94"/>
      <c r="P65" s="94"/>
    </row>
    <row r="66" spans="10:16" x14ac:dyDescent="0.2">
      <c r="J66" s="94"/>
      <c r="K66" s="94"/>
      <c r="L66" s="94"/>
      <c r="M66" s="94"/>
      <c r="N66" s="94"/>
      <c r="O66" s="94"/>
      <c r="P66" s="94"/>
    </row>
    <row r="67" spans="10:16" x14ac:dyDescent="0.2">
      <c r="J67" s="94"/>
      <c r="K67" s="94"/>
      <c r="L67" s="94"/>
      <c r="M67" s="94"/>
      <c r="N67" s="94"/>
      <c r="O67" s="94"/>
      <c r="P67" s="94"/>
    </row>
    <row r="68" spans="10:16" x14ac:dyDescent="0.2">
      <c r="J68" s="94"/>
      <c r="K68" s="94"/>
      <c r="L68" s="94"/>
      <c r="M68" s="94"/>
      <c r="N68" s="94"/>
      <c r="O68" s="94"/>
      <c r="P68" s="94"/>
    </row>
    <row r="69" spans="10:16" x14ac:dyDescent="0.2">
      <c r="J69" s="94"/>
      <c r="K69" s="94"/>
      <c r="L69" s="94"/>
      <c r="M69" s="94"/>
      <c r="N69" s="94"/>
      <c r="O69" s="94"/>
      <c r="P69" s="94"/>
    </row>
    <row r="70" spans="10:16" x14ac:dyDescent="0.2">
      <c r="J70" s="94"/>
      <c r="K70" s="94"/>
      <c r="L70" s="94"/>
      <c r="M70" s="94"/>
      <c r="N70" s="94"/>
      <c r="O70" s="94"/>
      <c r="P70" s="94"/>
    </row>
    <row r="71" spans="10:16" x14ac:dyDescent="0.2">
      <c r="J71" s="94"/>
      <c r="K71" s="94"/>
      <c r="L71" s="94"/>
      <c r="M71" s="94"/>
      <c r="N71" s="94"/>
      <c r="O71" s="94"/>
      <c r="P71" s="94"/>
    </row>
    <row r="72" spans="10:16" x14ac:dyDescent="0.2">
      <c r="J72" s="94"/>
      <c r="K72" s="94"/>
      <c r="L72" s="94"/>
      <c r="M72" s="94"/>
      <c r="N72" s="94"/>
      <c r="O72" s="94"/>
      <c r="P72" s="94"/>
    </row>
    <row r="73" spans="10:16" x14ac:dyDescent="0.2">
      <c r="J73" s="94"/>
      <c r="K73" s="94"/>
      <c r="L73" s="94"/>
      <c r="M73" s="94"/>
      <c r="N73" s="94"/>
      <c r="O73" s="94"/>
      <c r="P73" s="94"/>
    </row>
    <row r="74" spans="10:16" x14ac:dyDescent="0.2">
      <c r="J74" s="94"/>
      <c r="K74" s="94"/>
      <c r="L74" s="94"/>
      <c r="M74" s="94"/>
      <c r="N74" s="94"/>
      <c r="O74" s="94"/>
      <c r="P74" s="94"/>
    </row>
    <row r="75" spans="10:16" x14ac:dyDescent="0.2">
      <c r="J75" s="94"/>
      <c r="K75" s="94"/>
      <c r="L75" s="94"/>
      <c r="M75" s="94"/>
      <c r="N75" s="94"/>
      <c r="O75" s="94"/>
      <c r="P75" s="94"/>
    </row>
    <row r="76" spans="10:16" x14ac:dyDescent="0.2">
      <c r="J76" s="94"/>
      <c r="K76" s="94"/>
      <c r="L76" s="94"/>
      <c r="M76" s="94"/>
      <c r="N76" s="94"/>
      <c r="O76" s="94"/>
      <c r="P76" s="94"/>
    </row>
    <row r="77" spans="10:16" x14ac:dyDescent="0.2">
      <c r="J77" s="94"/>
      <c r="K77" s="94"/>
      <c r="L77" s="94"/>
      <c r="M77" s="94"/>
      <c r="N77" s="94"/>
      <c r="O77" s="94"/>
      <c r="P77" s="94"/>
    </row>
    <row r="78" spans="10:16" x14ac:dyDescent="0.2">
      <c r="J78" s="94"/>
      <c r="K78" s="94"/>
      <c r="L78" s="94"/>
      <c r="M78" s="94"/>
      <c r="N78" s="94"/>
      <c r="O78" s="94"/>
      <c r="P78" s="94"/>
    </row>
    <row r="79" spans="10:16" x14ac:dyDescent="0.2">
      <c r="J79" s="94"/>
      <c r="K79" s="94"/>
      <c r="L79" s="94"/>
      <c r="M79" s="94"/>
      <c r="N79" s="94"/>
      <c r="O79" s="94"/>
      <c r="P79" s="94"/>
    </row>
    <row r="80" spans="10:16" x14ac:dyDescent="0.2">
      <c r="J80" s="94"/>
      <c r="K80" s="94"/>
      <c r="L80" s="94"/>
      <c r="M80" s="94"/>
      <c r="N80" s="94"/>
      <c r="O80" s="94"/>
      <c r="P80" s="94"/>
    </row>
    <row r="81" spans="10:16" x14ac:dyDescent="0.2">
      <c r="J81" s="94"/>
      <c r="K81" s="94"/>
      <c r="L81" s="94"/>
      <c r="M81" s="94"/>
      <c r="N81" s="94"/>
      <c r="O81" s="94"/>
      <c r="P81" s="94"/>
    </row>
    <row r="82" spans="10:16" x14ac:dyDescent="0.2">
      <c r="J82" s="94"/>
      <c r="K82" s="94"/>
      <c r="L82" s="94"/>
      <c r="M82" s="94"/>
      <c r="N82" s="94"/>
      <c r="O82" s="94"/>
      <c r="P82" s="94"/>
    </row>
    <row r="83" spans="10:16" x14ac:dyDescent="0.2">
      <c r="J83" s="94"/>
      <c r="K83" s="94"/>
      <c r="L83" s="94"/>
      <c r="M83" s="94"/>
      <c r="N83" s="94"/>
      <c r="O83" s="94"/>
      <c r="P83" s="94"/>
    </row>
    <row r="84" spans="10:16" x14ac:dyDescent="0.2">
      <c r="J84" s="94"/>
      <c r="K84" s="94"/>
      <c r="L84" s="94"/>
      <c r="M84" s="94"/>
      <c r="N84" s="94"/>
      <c r="O84" s="94"/>
      <c r="P84" s="94"/>
    </row>
    <row r="85" spans="10:16" x14ac:dyDescent="0.2">
      <c r="J85" s="94"/>
      <c r="K85" s="94"/>
      <c r="L85" s="94"/>
      <c r="M85" s="94"/>
      <c r="N85" s="94"/>
      <c r="O85" s="94"/>
      <c r="P85" s="94"/>
    </row>
    <row r="86" spans="10:16" x14ac:dyDescent="0.2">
      <c r="J86" s="94"/>
      <c r="K86" s="94"/>
      <c r="L86" s="94"/>
      <c r="M86" s="94"/>
      <c r="N86" s="94"/>
      <c r="O86" s="94"/>
      <c r="P86" s="94"/>
    </row>
    <row r="87" spans="10:16" x14ac:dyDescent="0.2">
      <c r="J87" s="94"/>
      <c r="K87" s="94"/>
      <c r="L87" s="94"/>
      <c r="M87" s="94"/>
      <c r="N87" s="94"/>
      <c r="O87" s="94"/>
      <c r="P87" s="94"/>
    </row>
    <row r="88" spans="10:16" x14ac:dyDescent="0.2">
      <c r="J88" s="94"/>
      <c r="K88" s="94"/>
      <c r="L88" s="94"/>
      <c r="M88" s="94"/>
      <c r="N88" s="94"/>
      <c r="O88" s="94"/>
      <c r="P88" s="94"/>
    </row>
    <row r="89" spans="10:16" x14ac:dyDescent="0.2">
      <c r="J89" s="94"/>
      <c r="K89" s="94"/>
      <c r="L89" s="94"/>
      <c r="M89" s="94"/>
      <c r="N89" s="94"/>
      <c r="O89" s="94"/>
      <c r="P89" s="94"/>
    </row>
    <row r="90" spans="10:16" x14ac:dyDescent="0.2">
      <c r="J90" s="94"/>
      <c r="K90" s="94"/>
      <c r="L90" s="94"/>
      <c r="M90" s="94"/>
      <c r="N90" s="94"/>
      <c r="O90" s="94"/>
      <c r="P90" s="94"/>
    </row>
    <row r="91" spans="10:16" x14ac:dyDescent="0.2">
      <c r="J91" s="94"/>
      <c r="K91" s="94"/>
      <c r="L91" s="94"/>
      <c r="M91" s="94"/>
      <c r="N91" s="94"/>
      <c r="O91" s="94"/>
      <c r="P91" s="94"/>
    </row>
    <row r="92" spans="10:16" x14ac:dyDescent="0.2">
      <c r="J92" s="94"/>
      <c r="K92" s="94"/>
      <c r="L92" s="94"/>
      <c r="M92" s="94"/>
      <c r="N92" s="94"/>
      <c r="O92" s="94"/>
      <c r="P92" s="94"/>
    </row>
    <row r="93" spans="10:16" x14ac:dyDescent="0.2">
      <c r="J93" s="94"/>
      <c r="K93" s="94"/>
      <c r="L93" s="94"/>
      <c r="M93" s="94"/>
      <c r="N93" s="94"/>
      <c r="O93" s="94"/>
      <c r="P93" s="94"/>
    </row>
    <row r="94" spans="10:16" x14ac:dyDescent="0.2">
      <c r="J94" s="94"/>
      <c r="K94" s="94"/>
      <c r="L94" s="94"/>
      <c r="M94" s="94"/>
      <c r="N94" s="94"/>
      <c r="O94" s="94"/>
      <c r="P94" s="94"/>
    </row>
    <row r="95" spans="10:16" x14ac:dyDescent="0.2">
      <c r="J95" s="94"/>
      <c r="K95" s="94"/>
      <c r="L95" s="94"/>
      <c r="M95" s="94"/>
      <c r="N95" s="94"/>
      <c r="O95" s="94"/>
      <c r="P95" s="94"/>
    </row>
    <row r="96" spans="10:16" x14ac:dyDescent="0.2">
      <c r="J96" s="94"/>
      <c r="K96" s="94"/>
      <c r="L96" s="94"/>
      <c r="M96" s="94"/>
      <c r="N96" s="94"/>
      <c r="O96" s="94"/>
      <c r="P96" s="94"/>
    </row>
    <row r="97" spans="10:16" x14ac:dyDescent="0.2">
      <c r="J97" s="94"/>
      <c r="K97" s="94"/>
      <c r="L97" s="94"/>
      <c r="M97" s="94"/>
      <c r="N97" s="94"/>
      <c r="O97" s="94"/>
      <c r="P97" s="94"/>
    </row>
    <row r="98" spans="10:16" x14ac:dyDescent="0.2">
      <c r="J98" s="94"/>
      <c r="K98" s="94"/>
      <c r="L98" s="94"/>
      <c r="M98" s="94"/>
      <c r="N98" s="94"/>
      <c r="O98" s="94"/>
      <c r="P98" s="94"/>
    </row>
    <row r="99" spans="10:16" x14ac:dyDescent="0.2">
      <c r="J99" s="94"/>
      <c r="K99" s="94"/>
      <c r="L99" s="94"/>
      <c r="M99" s="94"/>
      <c r="N99" s="94"/>
      <c r="O99" s="94"/>
      <c r="P99" s="94"/>
    </row>
    <row r="100" spans="10:16" x14ac:dyDescent="0.2">
      <c r="J100" s="94"/>
      <c r="K100" s="94"/>
      <c r="L100" s="94"/>
      <c r="M100" s="94"/>
      <c r="N100" s="94"/>
      <c r="O100" s="94"/>
      <c r="P100" s="94"/>
    </row>
    <row r="101" spans="10:16" x14ac:dyDescent="0.2">
      <c r="J101" s="94"/>
      <c r="K101" s="94"/>
      <c r="L101" s="94"/>
      <c r="M101" s="94"/>
      <c r="N101" s="94"/>
      <c r="O101" s="94"/>
      <c r="P101" s="94"/>
    </row>
    <row r="102" spans="10:16" x14ac:dyDescent="0.2">
      <c r="J102" s="94"/>
      <c r="K102" s="94"/>
      <c r="L102" s="94"/>
      <c r="M102" s="94"/>
      <c r="N102" s="94"/>
      <c r="O102" s="94"/>
      <c r="P102" s="94"/>
    </row>
    <row r="103" spans="10:16" x14ac:dyDescent="0.2">
      <c r="J103" s="94"/>
      <c r="K103" s="94"/>
      <c r="L103" s="94"/>
      <c r="M103" s="94"/>
      <c r="N103" s="94"/>
      <c r="O103" s="94"/>
      <c r="P103" s="94"/>
    </row>
    <row r="104" spans="10:16" x14ac:dyDescent="0.2">
      <c r="J104" s="94"/>
      <c r="K104" s="94"/>
      <c r="L104" s="94"/>
      <c r="M104" s="94"/>
      <c r="N104" s="94"/>
      <c r="O104" s="94"/>
      <c r="P104" s="94"/>
    </row>
    <row r="105" spans="10:16" x14ac:dyDescent="0.2">
      <c r="J105" s="94"/>
      <c r="K105" s="94"/>
      <c r="L105" s="94"/>
      <c r="M105" s="94"/>
      <c r="N105" s="94"/>
      <c r="O105" s="94"/>
      <c r="P105" s="94"/>
    </row>
    <row r="106" spans="10:16" x14ac:dyDescent="0.2">
      <c r="J106" s="94"/>
      <c r="K106" s="94"/>
      <c r="L106" s="94"/>
      <c r="M106" s="94"/>
      <c r="N106" s="94"/>
      <c r="O106" s="94"/>
      <c r="P106" s="94"/>
    </row>
    <row r="107" spans="10:16" x14ac:dyDescent="0.2">
      <c r="J107" s="94"/>
      <c r="K107" s="94"/>
      <c r="L107" s="94"/>
      <c r="M107" s="94"/>
      <c r="N107" s="94"/>
      <c r="O107" s="94"/>
      <c r="P107" s="94"/>
    </row>
    <row r="108" spans="10:16" x14ac:dyDescent="0.2">
      <c r="J108" s="94"/>
      <c r="K108" s="94"/>
      <c r="L108" s="94"/>
      <c r="M108" s="94"/>
      <c r="N108" s="94"/>
      <c r="O108" s="94"/>
      <c r="P108" s="94"/>
    </row>
    <row r="109" spans="10:16" x14ac:dyDescent="0.2">
      <c r="J109" s="94"/>
      <c r="K109" s="94"/>
      <c r="L109" s="94"/>
      <c r="M109" s="94"/>
      <c r="N109" s="94"/>
      <c r="O109" s="94"/>
      <c r="P109" s="94"/>
    </row>
    <row r="110" spans="10:16" x14ac:dyDescent="0.2">
      <c r="J110" s="94"/>
      <c r="K110" s="94"/>
      <c r="L110" s="94"/>
      <c r="M110" s="94"/>
      <c r="N110" s="94"/>
      <c r="O110" s="94"/>
      <c r="P110" s="94"/>
    </row>
    <row r="111" spans="10:16" x14ac:dyDescent="0.2">
      <c r="J111" s="94"/>
      <c r="K111" s="94"/>
      <c r="L111" s="94"/>
      <c r="M111" s="94"/>
      <c r="N111" s="94"/>
      <c r="O111" s="94"/>
      <c r="P111" s="94"/>
    </row>
    <row r="112" spans="10:16" x14ac:dyDescent="0.2">
      <c r="J112" s="94"/>
      <c r="K112" s="94"/>
      <c r="L112" s="94"/>
      <c r="M112" s="94"/>
      <c r="N112" s="94"/>
      <c r="O112" s="94"/>
      <c r="P112" s="94"/>
    </row>
    <row r="113" spans="10:16" x14ac:dyDescent="0.2">
      <c r="J113" s="94"/>
      <c r="K113" s="94"/>
      <c r="L113" s="94"/>
      <c r="M113" s="94"/>
      <c r="N113" s="94"/>
      <c r="O113" s="94"/>
      <c r="P113" s="94"/>
    </row>
    <row r="114" spans="10:16" x14ac:dyDescent="0.2">
      <c r="J114" s="94"/>
      <c r="K114" s="94"/>
      <c r="L114" s="94"/>
      <c r="M114" s="94"/>
      <c r="N114" s="94"/>
      <c r="O114" s="94"/>
      <c r="P114" s="94"/>
    </row>
    <row r="115" spans="10:16" x14ac:dyDescent="0.2">
      <c r="J115" s="94"/>
      <c r="K115" s="94"/>
      <c r="L115" s="94"/>
      <c r="M115" s="94"/>
      <c r="N115" s="94"/>
      <c r="O115" s="94"/>
      <c r="P115" s="94"/>
    </row>
    <row r="116" spans="10:16" x14ac:dyDescent="0.2">
      <c r="J116" s="94"/>
      <c r="K116" s="94"/>
      <c r="L116" s="94"/>
      <c r="M116" s="94"/>
      <c r="N116" s="94"/>
      <c r="O116" s="94"/>
      <c r="P116" s="94"/>
    </row>
    <row r="117" spans="10:16" x14ac:dyDescent="0.2">
      <c r="J117" s="94"/>
      <c r="K117" s="94"/>
      <c r="L117" s="94"/>
      <c r="M117" s="94"/>
      <c r="N117" s="94"/>
      <c r="O117" s="94"/>
      <c r="P117" s="94"/>
    </row>
    <row r="118" spans="10:16" x14ac:dyDescent="0.2">
      <c r="J118" s="94"/>
      <c r="K118" s="94"/>
      <c r="L118" s="94"/>
      <c r="M118" s="94"/>
      <c r="N118" s="94"/>
      <c r="O118" s="94"/>
      <c r="P118" s="94"/>
    </row>
    <row r="119" spans="10:16" x14ac:dyDescent="0.2">
      <c r="J119" s="94"/>
      <c r="K119" s="94"/>
      <c r="L119" s="94"/>
      <c r="M119" s="94"/>
      <c r="N119" s="94"/>
      <c r="O119" s="94"/>
      <c r="P119" s="94"/>
    </row>
    <row r="120" spans="10:16" x14ac:dyDescent="0.2">
      <c r="J120" s="94"/>
      <c r="K120" s="94"/>
      <c r="L120" s="94"/>
      <c r="M120" s="94"/>
      <c r="N120" s="94"/>
      <c r="O120" s="94"/>
      <c r="P120" s="94"/>
    </row>
    <row r="121" spans="10:16" x14ac:dyDescent="0.2">
      <c r="J121" s="94"/>
      <c r="K121" s="94"/>
      <c r="L121" s="94"/>
      <c r="M121" s="94"/>
      <c r="N121" s="94"/>
      <c r="O121" s="94"/>
      <c r="P121" s="94"/>
    </row>
    <row r="122" spans="10:16" x14ac:dyDescent="0.2">
      <c r="J122" s="94"/>
      <c r="K122" s="94"/>
      <c r="L122" s="94"/>
      <c r="M122" s="94"/>
      <c r="N122" s="94"/>
      <c r="O122" s="94"/>
      <c r="P122" s="94"/>
    </row>
    <row r="123" spans="10:16" x14ac:dyDescent="0.2">
      <c r="J123" s="94"/>
      <c r="K123" s="94"/>
      <c r="L123" s="94"/>
      <c r="M123" s="94"/>
      <c r="N123" s="94"/>
      <c r="O123" s="94"/>
      <c r="P123" s="94"/>
    </row>
    <row r="124" spans="10:16" x14ac:dyDescent="0.2">
      <c r="J124" s="94"/>
      <c r="K124" s="94"/>
      <c r="L124" s="94"/>
      <c r="M124" s="94"/>
      <c r="N124" s="94"/>
      <c r="O124" s="94"/>
      <c r="P124" s="94"/>
    </row>
    <row r="125" spans="10:16" x14ac:dyDescent="0.2">
      <c r="J125" s="94"/>
      <c r="K125" s="94"/>
      <c r="L125" s="94"/>
      <c r="M125" s="94"/>
      <c r="N125" s="94"/>
      <c r="O125" s="94"/>
      <c r="P125" s="94"/>
    </row>
  </sheetData>
  <mergeCells count="39">
    <mergeCell ref="V37:W37"/>
    <mergeCell ref="C38:E38"/>
    <mergeCell ref="J38:X38"/>
    <mergeCell ref="C39:E39"/>
    <mergeCell ref="J39:X39"/>
    <mergeCell ref="A31:C31"/>
    <mergeCell ref="B20:C20"/>
    <mergeCell ref="B21:C21"/>
    <mergeCell ref="B22:C22"/>
    <mergeCell ref="B23:C23"/>
    <mergeCell ref="B24:C24"/>
    <mergeCell ref="B25:C25"/>
    <mergeCell ref="B26:C26"/>
    <mergeCell ref="B27:C27"/>
    <mergeCell ref="B28:C28"/>
    <mergeCell ref="B29:C29"/>
    <mergeCell ref="B30:C30"/>
    <mergeCell ref="B19:C19"/>
    <mergeCell ref="A14:X14"/>
    <mergeCell ref="A15:X16"/>
    <mergeCell ref="A17:C17"/>
    <mergeCell ref="D17:D18"/>
    <mergeCell ref="E17:E18"/>
    <mergeCell ref="F17:G17"/>
    <mergeCell ref="H17:I17"/>
    <mergeCell ref="J17:K17"/>
    <mergeCell ref="L17:M17"/>
    <mergeCell ref="N17:O17"/>
    <mergeCell ref="P17:Q17"/>
    <mergeCell ref="R17:T17"/>
    <mergeCell ref="U17:U18"/>
    <mergeCell ref="V17:X17"/>
    <mergeCell ref="B18:C18"/>
    <mergeCell ref="A6:X6"/>
    <mergeCell ref="A1:X1"/>
    <mergeCell ref="A2:X2"/>
    <mergeCell ref="A3:X3"/>
    <mergeCell ref="A4:X4"/>
    <mergeCell ref="A5:X5"/>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opLeftCell="A12" workbookViewId="0">
      <selection activeCell="V27" sqref="V27"/>
    </sheetView>
  </sheetViews>
  <sheetFormatPr baseColWidth="10" defaultRowHeight="12.75" x14ac:dyDescent="0.2"/>
  <cols>
    <col min="1" max="1" width="5.42578125" style="36" customWidth="1"/>
    <col min="2" max="2" width="12" style="36" customWidth="1"/>
    <col min="3" max="3" width="40.7109375" style="36" customWidth="1"/>
    <col min="4" max="5" width="11.42578125" style="36"/>
    <col min="6" max="6" width="13" style="36" customWidth="1"/>
    <col min="7" max="7" width="12.42578125" style="36" bestFit="1" customWidth="1"/>
    <col min="8" max="8" width="10.5703125" style="36" hidden="1" customWidth="1"/>
    <col min="9" max="9" width="10" style="36" hidden="1" customWidth="1"/>
    <col min="10" max="10" width="10.42578125" style="36" hidden="1" customWidth="1"/>
    <col min="11" max="13" width="8.85546875" style="36" hidden="1" customWidth="1"/>
    <col min="14" max="15" width="11.5703125" style="36" hidden="1" customWidth="1"/>
    <col min="16" max="16" width="10.7109375" style="36" customWidth="1"/>
    <col min="17" max="17" width="8.85546875" style="36" customWidth="1"/>
    <col min="18" max="18" width="10.7109375" style="6" customWidth="1"/>
    <col min="19" max="20" width="8.85546875" style="6" customWidth="1"/>
    <col min="21" max="21" width="18.5703125" style="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t="12" hidden="1" customHeight="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t="12" hidden="1" customHeight="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t="12" hidden="1" customHeight="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ht="12" customHeight="1"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ht="12" customHeight="1" x14ac:dyDescent="0.2">
      <c r="A7" s="6"/>
      <c r="B7" s="6"/>
      <c r="C7" s="6"/>
      <c r="D7" s="6"/>
      <c r="E7" s="6"/>
      <c r="F7" s="6"/>
      <c r="G7" s="6"/>
      <c r="H7" s="6"/>
      <c r="I7" s="6"/>
      <c r="J7" s="6"/>
      <c r="K7" s="6"/>
      <c r="L7" s="6"/>
      <c r="M7" s="6"/>
      <c r="N7" s="6"/>
      <c r="O7" s="6"/>
      <c r="P7" s="6"/>
      <c r="Q7" s="6"/>
      <c r="R7" s="1"/>
      <c r="S7" s="1"/>
      <c r="T7" s="1"/>
      <c r="U7" s="1"/>
    </row>
    <row r="8" spans="1:24" x14ac:dyDescent="0.2">
      <c r="A8" s="30" t="s">
        <v>36</v>
      </c>
      <c r="B8" s="30"/>
      <c r="C8" s="30" t="s">
        <v>168</v>
      </c>
      <c r="D8" s="1"/>
      <c r="E8" s="1"/>
      <c r="F8" s="1"/>
      <c r="G8" s="1"/>
      <c r="H8" s="1"/>
      <c r="I8" s="1"/>
      <c r="J8" s="1"/>
      <c r="K8" s="1"/>
      <c r="L8" s="6"/>
      <c r="M8" s="6"/>
      <c r="N8" s="6"/>
      <c r="O8" s="6"/>
      <c r="P8" s="6"/>
      <c r="Q8" s="6"/>
      <c r="R8" s="1"/>
      <c r="S8" s="1"/>
      <c r="T8" s="1"/>
      <c r="U8" s="1"/>
    </row>
    <row r="9" spans="1:24" x14ac:dyDescent="0.2">
      <c r="A9" s="30" t="s">
        <v>0</v>
      </c>
      <c r="B9" s="45"/>
      <c r="C9" s="30" t="s">
        <v>117</v>
      </c>
      <c r="D9" s="1"/>
      <c r="E9" s="1"/>
      <c r="F9" s="1"/>
      <c r="G9" s="1"/>
      <c r="H9" s="1"/>
      <c r="I9" s="1"/>
      <c r="J9" s="1"/>
      <c r="K9" s="1"/>
      <c r="L9" s="6"/>
      <c r="M9" s="6"/>
      <c r="N9" s="6"/>
      <c r="O9" s="6"/>
      <c r="P9" s="6"/>
      <c r="Q9" s="6"/>
      <c r="R9" s="1"/>
      <c r="S9" s="1"/>
      <c r="T9" s="1"/>
      <c r="U9" s="1"/>
    </row>
    <row r="10" spans="1:24" x14ac:dyDescent="0.2">
      <c r="A10" s="30" t="s">
        <v>60</v>
      </c>
      <c r="B10" s="45"/>
      <c r="C10" s="30" t="s">
        <v>169</v>
      </c>
      <c r="D10" s="1"/>
      <c r="E10" s="1"/>
      <c r="F10" s="1"/>
      <c r="G10" s="1"/>
      <c r="H10" s="1"/>
      <c r="I10" s="1"/>
      <c r="J10" s="1"/>
      <c r="K10" s="1"/>
      <c r="L10" s="6"/>
      <c r="M10" s="6"/>
      <c r="N10" s="6"/>
      <c r="O10" s="6"/>
      <c r="P10" s="6"/>
      <c r="Q10" s="6"/>
      <c r="R10" s="1"/>
      <c r="S10" s="1" t="s">
        <v>170</v>
      </c>
      <c r="T10" s="1"/>
      <c r="U10" s="1"/>
    </row>
    <row r="11" spans="1:24" x14ac:dyDescent="0.2">
      <c r="A11" s="30" t="s">
        <v>6</v>
      </c>
      <c r="B11" s="45"/>
      <c r="C11" s="30" t="s">
        <v>171</v>
      </c>
      <c r="D11" s="1"/>
      <c r="E11" s="1"/>
      <c r="F11" s="1"/>
      <c r="G11" s="1"/>
      <c r="H11" s="1"/>
      <c r="I11" s="1"/>
      <c r="J11" s="1"/>
      <c r="K11" s="1"/>
      <c r="L11" s="6"/>
      <c r="M11" s="6"/>
      <c r="N11" s="6"/>
      <c r="O11" s="6"/>
      <c r="P11" s="6"/>
      <c r="Q11" s="6"/>
      <c r="R11" s="1"/>
      <c r="S11" s="1"/>
      <c r="T11" s="1"/>
      <c r="U11" s="1"/>
    </row>
    <row r="12" spans="1:24" x14ac:dyDescent="0.2">
      <c r="A12" s="26" t="s">
        <v>38</v>
      </c>
      <c r="B12" s="26"/>
      <c r="C12" s="41" t="s">
        <v>172</v>
      </c>
      <c r="D12" s="1"/>
      <c r="E12" s="1"/>
      <c r="F12" s="1"/>
      <c r="G12" s="1"/>
      <c r="H12" s="1"/>
      <c r="I12" s="1"/>
      <c r="J12" s="1"/>
      <c r="K12" s="1"/>
      <c r="L12" s="6"/>
      <c r="M12" s="6"/>
      <c r="N12" s="6"/>
      <c r="O12" s="6"/>
      <c r="P12" s="6"/>
      <c r="Q12" s="6"/>
      <c r="R12" s="1"/>
      <c r="S12" s="1"/>
      <c r="T12" s="1"/>
      <c r="U12" s="23"/>
      <c r="W12" s="397"/>
      <c r="X12" s="397"/>
    </row>
    <row r="13" spans="1:24" x14ac:dyDescent="0.2">
      <c r="A13" s="369" t="s">
        <v>3</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row>
    <row r="14" spans="1:24" ht="18.75" customHeight="1" x14ac:dyDescent="0.2">
      <c r="A14" s="383" t="s">
        <v>173</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row>
    <row r="15" spans="1:24" x14ac:dyDescent="0.2">
      <c r="A15" s="6"/>
      <c r="B15" s="6"/>
      <c r="C15" s="6"/>
      <c r="D15" s="6"/>
      <c r="E15" s="6"/>
      <c r="F15" s="6"/>
      <c r="G15" s="6"/>
      <c r="H15" s="6"/>
      <c r="I15" s="6"/>
      <c r="J15" s="6"/>
      <c r="K15" s="6"/>
      <c r="L15" s="6"/>
      <c r="M15" s="6"/>
      <c r="N15" s="6"/>
      <c r="O15" s="6"/>
      <c r="P15" s="6"/>
      <c r="Q15" s="6"/>
      <c r="R15" s="1"/>
      <c r="S15" s="1"/>
      <c r="T15" s="1"/>
      <c r="U15" s="1"/>
    </row>
    <row r="16" spans="1:24" ht="12.75" customHeight="1"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4"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4" ht="57.75" customHeight="1" x14ac:dyDescent="0.2">
      <c r="A18" s="9">
        <v>1</v>
      </c>
      <c r="B18" s="377" t="s">
        <v>174</v>
      </c>
      <c r="C18" s="378"/>
      <c r="D18" s="18" t="s">
        <v>44</v>
      </c>
      <c r="E18" s="18">
        <v>20</v>
      </c>
      <c r="F18" s="47">
        <f t="shared" ref="F18:F26" si="0">$F$28*E18/100</f>
        <v>762417</v>
      </c>
      <c r="G18" s="47">
        <f>$G$28*E18/100</f>
        <v>762417</v>
      </c>
      <c r="H18" s="14">
        <f>J18+L18+N18+P18</f>
        <v>32</v>
      </c>
      <c r="I18" s="5">
        <f>K18+M18+O18+Q18</f>
        <v>78</v>
      </c>
      <c r="J18" s="9">
        <v>8</v>
      </c>
      <c r="K18" s="38">
        <v>14</v>
      </c>
      <c r="L18" s="9">
        <v>8</v>
      </c>
      <c r="M18" s="5">
        <v>23</v>
      </c>
      <c r="N18" s="9">
        <v>8</v>
      </c>
      <c r="O18" s="5">
        <v>2</v>
      </c>
      <c r="P18" s="328">
        <v>8</v>
      </c>
      <c r="Q18" s="329">
        <v>39</v>
      </c>
      <c r="R18" s="13">
        <f t="shared" ref="R18:S28" si="1">J18+L18+N18+P18</f>
        <v>32</v>
      </c>
      <c r="S18" s="13">
        <f t="shared" si="1"/>
        <v>78</v>
      </c>
      <c r="T18" s="13">
        <f>S18-R18</f>
        <v>46</v>
      </c>
      <c r="U18" s="269"/>
      <c r="V18" s="5">
        <f>Q18/P18*100</f>
        <v>487.5</v>
      </c>
      <c r="W18" s="5">
        <f>G18/F18*100</f>
        <v>100</v>
      </c>
      <c r="X18" s="5">
        <f>V18/W18*100</f>
        <v>487.5</v>
      </c>
    </row>
    <row r="19" spans="1:24" ht="48" customHeight="1" x14ac:dyDescent="0.2">
      <c r="A19" s="9">
        <v>2</v>
      </c>
      <c r="B19" s="377" t="s">
        <v>175</v>
      </c>
      <c r="C19" s="378"/>
      <c r="D19" s="18" t="s">
        <v>44</v>
      </c>
      <c r="E19" s="18">
        <v>10</v>
      </c>
      <c r="F19" s="47">
        <f t="shared" si="0"/>
        <v>381208.5</v>
      </c>
      <c r="G19" s="47">
        <f t="shared" ref="G19:G26" si="2">$G$28*E19/100</f>
        <v>381208.5</v>
      </c>
      <c r="H19" s="14">
        <f t="shared" ref="H19:I26" si="3">J19+L19+N19+P19</f>
        <v>12</v>
      </c>
      <c r="I19" s="5">
        <f t="shared" si="3"/>
        <v>67</v>
      </c>
      <c r="J19" s="9">
        <v>3</v>
      </c>
      <c r="K19" s="38">
        <v>6</v>
      </c>
      <c r="L19" s="9">
        <v>3</v>
      </c>
      <c r="M19" s="5">
        <v>10</v>
      </c>
      <c r="N19" s="9">
        <v>3</v>
      </c>
      <c r="O19" s="5">
        <v>0</v>
      </c>
      <c r="P19" s="328">
        <v>3</v>
      </c>
      <c r="Q19" s="329">
        <v>51</v>
      </c>
      <c r="R19" s="13">
        <f t="shared" si="1"/>
        <v>12</v>
      </c>
      <c r="S19" s="13">
        <f t="shared" si="1"/>
        <v>67</v>
      </c>
      <c r="T19" s="13">
        <f t="shared" ref="T19:T28" si="4">S19-R19</f>
        <v>55</v>
      </c>
      <c r="U19" s="269"/>
      <c r="V19" s="277">
        <f t="shared" ref="V19:V28" si="5">Q19/P19*100</f>
        <v>1700</v>
      </c>
      <c r="W19" s="5">
        <f t="shared" ref="W19:W26" si="6">G19/F19*100</f>
        <v>100</v>
      </c>
      <c r="X19" s="5">
        <f t="shared" ref="X19:X26" si="7">V19/W19*100</f>
        <v>1700</v>
      </c>
    </row>
    <row r="20" spans="1:24" ht="66" customHeight="1" x14ac:dyDescent="0.2">
      <c r="A20" s="9">
        <v>3</v>
      </c>
      <c r="B20" s="377" t="s">
        <v>176</v>
      </c>
      <c r="C20" s="378"/>
      <c r="D20" s="18" t="s">
        <v>142</v>
      </c>
      <c r="E20" s="18">
        <v>10</v>
      </c>
      <c r="F20" s="47">
        <f t="shared" si="0"/>
        <v>381208.5</v>
      </c>
      <c r="G20" s="47">
        <f t="shared" si="2"/>
        <v>381208.5</v>
      </c>
      <c r="H20" s="14">
        <f t="shared" si="3"/>
        <v>4</v>
      </c>
      <c r="I20" s="5">
        <f t="shared" si="3"/>
        <v>6</v>
      </c>
      <c r="J20" s="9">
        <v>1</v>
      </c>
      <c r="K20" s="38">
        <v>0</v>
      </c>
      <c r="L20" s="9">
        <v>1</v>
      </c>
      <c r="M20" s="5">
        <v>0</v>
      </c>
      <c r="N20" s="9">
        <v>1</v>
      </c>
      <c r="O20" s="5">
        <v>0</v>
      </c>
      <c r="P20" s="328">
        <v>1</v>
      </c>
      <c r="Q20" s="329">
        <v>6</v>
      </c>
      <c r="R20" s="13">
        <f t="shared" si="1"/>
        <v>4</v>
      </c>
      <c r="S20" s="13">
        <f t="shared" si="1"/>
        <v>6</v>
      </c>
      <c r="T20" s="13">
        <f t="shared" si="4"/>
        <v>2</v>
      </c>
      <c r="U20" s="269"/>
      <c r="V20" s="277">
        <f t="shared" si="5"/>
        <v>600</v>
      </c>
      <c r="W20" s="5">
        <f t="shared" si="6"/>
        <v>100</v>
      </c>
      <c r="X20" s="5">
        <f t="shared" si="7"/>
        <v>600</v>
      </c>
    </row>
    <row r="21" spans="1:24" ht="35.25" customHeight="1" x14ac:dyDescent="0.2">
      <c r="A21" s="9">
        <v>4</v>
      </c>
      <c r="B21" s="377" t="s">
        <v>177</v>
      </c>
      <c r="C21" s="378"/>
      <c r="D21" s="18" t="s">
        <v>178</v>
      </c>
      <c r="E21" s="18">
        <v>10</v>
      </c>
      <c r="F21" s="47">
        <f t="shared" si="0"/>
        <v>381208.5</v>
      </c>
      <c r="G21" s="47">
        <f t="shared" si="2"/>
        <v>381208.5</v>
      </c>
      <c r="H21" s="14">
        <f t="shared" si="3"/>
        <v>12</v>
      </c>
      <c r="I21" s="5">
        <f t="shared" si="3"/>
        <v>80</v>
      </c>
      <c r="J21" s="9">
        <v>3</v>
      </c>
      <c r="K21" s="38">
        <v>15</v>
      </c>
      <c r="L21" s="9">
        <v>3</v>
      </c>
      <c r="M21" s="5">
        <v>12</v>
      </c>
      <c r="N21" s="9">
        <v>3</v>
      </c>
      <c r="O21" s="5">
        <v>0</v>
      </c>
      <c r="P21" s="328">
        <v>3</v>
      </c>
      <c r="Q21" s="329">
        <v>53</v>
      </c>
      <c r="R21" s="13">
        <f t="shared" si="1"/>
        <v>12</v>
      </c>
      <c r="S21" s="13">
        <f t="shared" si="1"/>
        <v>80</v>
      </c>
      <c r="T21" s="13">
        <f t="shared" si="4"/>
        <v>68</v>
      </c>
      <c r="U21" s="269"/>
      <c r="V21" s="277">
        <f t="shared" si="5"/>
        <v>1766.6666666666667</v>
      </c>
      <c r="W21" s="5">
        <f t="shared" si="6"/>
        <v>100</v>
      </c>
      <c r="X21" s="5">
        <f t="shared" si="7"/>
        <v>1766.6666666666667</v>
      </c>
    </row>
    <row r="22" spans="1:24" ht="37.5" customHeight="1" x14ac:dyDescent="0.2">
      <c r="A22" s="9">
        <v>5</v>
      </c>
      <c r="B22" s="377" t="s">
        <v>179</v>
      </c>
      <c r="C22" s="378"/>
      <c r="D22" s="18" t="s">
        <v>180</v>
      </c>
      <c r="E22" s="18">
        <v>10</v>
      </c>
      <c r="F22" s="47">
        <f t="shared" si="0"/>
        <v>381208.5</v>
      </c>
      <c r="G22" s="47">
        <f t="shared" si="2"/>
        <v>381208.5</v>
      </c>
      <c r="H22" s="14">
        <f t="shared" si="3"/>
        <v>4</v>
      </c>
      <c r="I22" s="5">
        <f t="shared" si="3"/>
        <v>4</v>
      </c>
      <c r="J22" s="9">
        <v>1</v>
      </c>
      <c r="K22" s="38">
        <v>4</v>
      </c>
      <c r="L22" s="9">
        <v>1</v>
      </c>
      <c r="M22" s="5">
        <v>0</v>
      </c>
      <c r="N22" s="9">
        <v>1</v>
      </c>
      <c r="O22" s="5">
        <v>0</v>
      </c>
      <c r="P22" s="328">
        <v>1</v>
      </c>
      <c r="Q22" s="329">
        <v>0</v>
      </c>
      <c r="R22" s="13">
        <f t="shared" si="1"/>
        <v>4</v>
      </c>
      <c r="S22" s="13">
        <f t="shared" si="1"/>
        <v>4</v>
      </c>
      <c r="T22" s="13">
        <f t="shared" si="4"/>
        <v>0</v>
      </c>
      <c r="U22" s="269"/>
      <c r="V22" s="277">
        <f t="shared" si="5"/>
        <v>0</v>
      </c>
      <c r="W22" s="5">
        <f t="shared" si="6"/>
        <v>100</v>
      </c>
      <c r="X22" s="5">
        <f t="shared" si="7"/>
        <v>0</v>
      </c>
    </row>
    <row r="23" spans="1:24" ht="54.75" customHeight="1" x14ac:dyDescent="0.2">
      <c r="A23" s="9">
        <v>6</v>
      </c>
      <c r="B23" s="377" t="s">
        <v>181</v>
      </c>
      <c r="C23" s="378"/>
      <c r="D23" s="18" t="s">
        <v>44</v>
      </c>
      <c r="E23" s="18">
        <v>10</v>
      </c>
      <c r="F23" s="47">
        <f t="shared" si="0"/>
        <v>381208.5</v>
      </c>
      <c r="G23" s="47">
        <f t="shared" si="2"/>
        <v>381208.5</v>
      </c>
      <c r="H23" s="14">
        <f t="shared" si="3"/>
        <v>20</v>
      </c>
      <c r="I23" s="5">
        <f t="shared" si="3"/>
        <v>151</v>
      </c>
      <c r="J23" s="9">
        <v>5</v>
      </c>
      <c r="K23" s="38">
        <v>20</v>
      </c>
      <c r="L23" s="9">
        <v>5</v>
      </c>
      <c r="M23" s="5">
        <v>20</v>
      </c>
      <c r="N23" s="9">
        <v>5</v>
      </c>
      <c r="O23" s="5">
        <v>30</v>
      </c>
      <c r="P23" s="328">
        <v>5</v>
      </c>
      <c r="Q23" s="329">
        <v>81</v>
      </c>
      <c r="R23" s="13">
        <f t="shared" si="1"/>
        <v>20</v>
      </c>
      <c r="S23" s="13">
        <f t="shared" si="1"/>
        <v>151</v>
      </c>
      <c r="T23" s="13">
        <f t="shared" si="4"/>
        <v>131</v>
      </c>
      <c r="U23" s="269"/>
      <c r="V23" s="277">
        <f t="shared" si="5"/>
        <v>1620</v>
      </c>
      <c r="W23" s="5">
        <f t="shared" si="6"/>
        <v>100</v>
      </c>
      <c r="X23" s="5">
        <f t="shared" si="7"/>
        <v>1620</v>
      </c>
    </row>
    <row r="24" spans="1:24" ht="38.25" customHeight="1" x14ac:dyDescent="0.2">
      <c r="A24" s="9">
        <v>7</v>
      </c>
      <c r="B24" s="377" t="s">
        <v>182</v>
      </c>
      <c r="C24" s="378"/>
      <c r="D24" s="18" t="s">
        <v>44</v>
      </c>
      <c r="E24" s="18">
        <v>10</v>
      </c>
      <c r="F24" s="47">
        <f t="shared" si="0"/>
        <v>381208.5</v>
      </c>
      <c r="G24" s="47">
        <f t="shared" si="2"/>
        <v>381208.5</v>
      </c>
      <c r="H24" s="14">
        <f t="shared" si="3"/>
        <v>4</v>
      </c>
      <c r="I24" s="5">
        <f t="shared" si="3"/>
        <v>32</v>
      </c>
      <c r="J24" s="9">
        <v>1</v>
      </c>
      <c r="K24" s="38">
        <v>1</v>
      </c>
      <c r="L24" s="9">
        <v>1</v>
      </c>
      <c r="M24" s="5">
        <v>1</v>
      </c>
      <c r="N24" s="9">
        <v>1</v>
      </c>
      <c r="O24" s="5">
        <v>4</v>
      </c>
      <c r="P24" s="328">
        <v>1</v>
      </c>
      <c r="Q24" s="329">
        <v>26</v>
      </c>
      <c r="R24" s="13">
        <f t="shared" si="1"/>
        <v>4</v>
      </c>
      <c r="S24" s="13">
        <f t="shared" si="1"/>
        <v>32</v>
      </c>
      <c r="T24" s="13">
        <f t="shared" si="4"/>
        <v>28</v>
      </c>
      <c r="U24" s="269"/>
      <c r="V24" s="277">
        <f t="shared" si="5"/>
        <v>2600</v>
      </c>
      <c r="W24" s="5">
        <f t="shared" si="6"/>
        <v>100</v>
      </c>
      <c r="X24" s="5">
        <f t="shared" si="7"/>
        <v>2600</v>
      </c>
    </row>
    <row r="25" spans="1:24" ht="39" customHeight="1" x14ac:dyDescent="0.2">
      <c r="A25" s="9">
        <v>8</v>
      </c>
      <c r="B25" s="377" t="s">
        <v>183</v>
      </c>
      <c r="C25" s="378"/>
      <c r="D25" s="18" t="s">
        <v>44</v>
      </c>
      <c r="E25" s="18">
        <v>10</v>
      </c>
      <c r="F25" s="47">
        <f t="shared" si="0"/>
        <v>381208.5</v>
      </c>
      <c r="G25" s="47">
        <f t="shared" si="2"/>
        <v>381208.5</v>
      </c>
      <c r="H25" s="14">
        <f t="shared" si="3"/>
        <v>12</v>
      </c>
      <c r="I25" s="5">
        <f t="shared" si="3"/>
        <v>5</v>
      </c>
      <c r="J25" s="9">
        <v>3</v>
      </c>
      <c r="K25" s="38">
        <v>0</v>
      </c>
      <c r="L25" s="9">
        <v>3</v>
      </c>
      <c r="M25" s="5">
        <v>0</v>
      </c>
      <c r="N25" s="9">
        <v>3</v>
      </c>
      <c r="O25" s="5">
        <v>0</v>
      </c>
      <c r="P25" s="328">
        <v>3</v>
      </c>
      <c r="Q25" s="329">
        <v>5</v>
      </c>
      <c r="R25" s="13">
        <f t="shared" si="1"/>
        <v>12</v>
      </c>
      <c r="S25" s="13">
        <f t="shared" si="1"/>
        <v>5</v>
      </c>
      <c r="T25" s="13">
        <f t="shared" si="4"/>
        <v>-7</v>
      </c>
      <c r="U25" s="269"/>
      <c r="V25" s="277">
        <f t="shared" si="5"/>
        <v>166.66666666666669</v>
      </c>
      <c r="W25" s="5">
        <f t="shared" si="6"/>
        <v>100</v>
      </c>
      <c r="X25" s="5">
        <f t="shared" si="7"/>
        <v>166.66666666666669</v>
      </c>
    </row>
    <row r="26" spans="1:24" ht="41.25" customHeight="1" x14ac:dyDescent="0.2">
      <c r="A26" s="9">
        <v>9</v>
      </c>
      <c r="B26" s="377" t="s">
        <v>184</v>
      </c>
      <c r="C26" s="378"/>
      <c r="D26" s="18" t="s">
        <v>142</v>
      </c>
      <c r="E26" s="18">
        <v>10</v>
      </c>
      <c r="F26" s="47">
        <f t="shared" si="0"/>
        <v>381208.5</v>
      </c>
      <c r="G26" s="47">
        <f t="shared" si="2"/>
        <v>381208.5</v>
      </c>
      <c r="H26" s="14">
        <f t="shared" si="3"/>
        <v>20</v>
      </c>
      <c r="I26" s="5">
        <f t="shared" si="3"/>
        <v>115</v>
      </c>
      <c r="J26" s="9">
        <v>5</v>
      </c>
      <c r="K26" s="38">
        <v>5</v>
      </c>
      <c r="L26" s="9">
        <v>5</v>
      </c>
      <c r="M26" s="5">
        <v>20</v>
      </c>
      <c r="N26" s="9">
        <v>5</v>
      </c>
      <c r="O26" s="5">
        <v>9</v>
      </c>
      <c r="P26" s="328">
        <v>5</v>
      </c>
      <c r="Q26" s="329">
        <v>81</v>
      </c>
      <c r="R26" s="13">
        <f t="shared" si="1"/>
        <v>20</v>
      </c>
      <c r="S26" s="13">
        <f t="shared" si="1"/>
        <v>115</v>
      </c>
      <c r="T26" s="13">
        <f t="shared" si="4"/>
        <v>95</v>
      </c>
      <c r="U26" s="269"/>
      <c r="V26" s="277">
        <f t="shared" si="5"/>
        <v>1620</v>
      </c>
      <c r="W26" s="5">
        <f t="shared" si="6"/>
        <v>100</v>
      </c>
      <c r="X26" s="5">
        <f t="shared" si="7"/>
        <v>1620</v>
      </c>
    </row>
    <row r="27" spans="1:24" ht="37.5" customHeight="1" x14ac:dyDescent="0.2">
      <c r="A27" s="9"/>
      <c r="B27" s="377"/>
      <c r="C27" s="378"/>
      <c r="D27" s="18"/>
      <c r="E27" s="18"/>
      <c r="F27" s="47"/>
      <c r="G27" s="60"/>
      <c r="H27" s="14"/>
      <c r="I27" s="5"/>
      <c r="J27" s="9"/>
      <c r="K27" s="38"/>
      <c r="L27" s="9"/>
      <c r="M27" s="5"/>
      <c r="N27" s="9"/>
      <c r="O27" s="5"/>
      <c r="P27" s="9"/>
      <c r="Q27" s="5"/>
      <c r="R27" s="13"/>
      <c r="S27" s="13"/>
      <c r="T27" s="13"/>
      <c r="U27" s="61"/>
      <c r="V27" s="277"/>
      <c r="W27" s="5"/>
      <c r="X27" s="5"/>
    </row>
    <row r="28" spans="1:24" s="1" customFormat="1" ht="36.75" customHeight="1" x14ac:dyDescent="0.2">
      <c r="A28" s="370" t="s">
        <v>24</v>
      </c>
      <c r="B28" s="371"/>
      <c r="C28" s="372"/>
      <c r="D28" s="18"/>
      <c r="E28" s="18">
        <f>SUM(E18:E27)</f>
        <v>100</v>
      </c>
      <c r="F28" s="19">
        <f>SEGUIMIENTO!D21</f>
        <v>3812085</v>
      </c>
      <c r="G28" s="19">
        <f>SEGUIMIENTO!E21</f>
        <v>3812085</v>
      </c>
      <c r="H28" s="19" t="e">
        <f>SEGUIMIENTO!#REF!</f>
        <v>#REF!</v>
      </c>
      <c r="I28" s="19" t="e">
        <f>SEGUIMIENTO!#REF!</f>
        <v>#REF!</v>
      </c>
      <c r="J28" s="19">
        <f>SEGUIMIENTO!F21</f>
        <v>0</v>
      </c>
      <c r="K28" s="19">
        <f>SEGUIMIENTO!G21</f>
        <v>0</v>
      </c>
      <c r="L28" s="19">
        <f>SEGUIMIENTO!H21</f>
        <v>0</v>
      </c>
      <c r="M28" s="19">
        <f>SEGUIMIENTO!I21</f>
        <v>0</v>
      </c>
      <c r="N28" s="18">
        <f>SUM(N18:N27)</f>
        <v>30</v>
      </c>
      <c r="O28" s="18">
        <f>SUM(O18:O27)</f>
        <v>45</v>
      </c>
      <c r="P28" s="18">
        <f>SUM(P18:P27)</f>
        <v>30</v>
      </c>
      <c r="Q28" s="18">
        <f>SUM(Q18:Q27)</f>
        <v>342</v>
      </c>
      <c r="R28" s="14">
        <f t="shared" si="1"/>
        <v>60</v>
      </c>
      <c r="S28" s="14">
        <f t="shared" si="1"/>
        <v>387</v>
      </c>
      <c r="T28" s="14">
        <f t="shared" si="4"/>
        <v>327</v>
      </c>
      <c r="U28" s="9"/>
      <c r="V28" s="277">
        <f t="shared" si="5"/>
        <v>1140</v>
      </c>
      <c r="W28" s="5">
        <f>G28/F28*100</f>
        <v>100</v>
      </c>
      <c r="X28" s="5">
        <f>V28/W28*100</f>
        <v>1140</v>
      </c>
    </row>
    <row r="29" spans="1:24" s="6" customFormat="1" ht="14.25" customHeight="1" x14ac:dyDescent="0.2">
      <c r="F29" s="10"/>
    </row>
    <row r="30" spans="1:24" s="6" customFormat="1" ht="14.25" customHeight="1" x14ac:dyDescent="0.2">
      <c r="B30" s="11" t="s">
        <v>25</v>
      </c>
      <c r="F30" s="10"/>
      <c r="H30" s="6" t="s">
        <v>26</v>
      </c>
    </row>
    <row r="34" spans="3:26" x14ac:dyDescent="0.2">
      <c r="C34" s="6"/>
      <c r="D34" s="6"/>
      <c r="E34" s="6"/>
      <c r="F34" s="6"/>
      <c r="G34" s="6"/>
      <c r="H34" s="6"/>
      <c r="I34" s="6"/>
      <c r="J34" s="6"/>
      <c r="K34" s="6"/>
      <c r="L34" s="6"/>
      <c r="M34" s="6"/>
      <c r="N34" s="6"/>
      <c r="O34" s="6"/>
      <c r="P34" s="6"/>
      <c r="Q34" s="6"/>
      <c r="T34" s="50"/>
      <c r="U34" s="50"/>
      <c r="V34" s="395"/>
      <c r="W34" s="395"/>
      <c r="X34" s="6"/>
      <c r="Y34" s="6"/>
      <c r="Z34" s="6"/>
    </row>
    <row r="35" spans="3:26" x14ac:dyDescent="0.2">
      <c r="C35" s="388" t="s">
        <v>54</v>
      </c>
      <c r="D35" s="388"/>
      <c r="E35" s="388"/>
      <c r="F35" s="6"/>
      <c r="G35" s="6"/>
      <c r="H35" s="6"/>
      <c r="I35" s="6"/>
      <c r="J35" s="387" t="s">
        <v>134</v>
      </c>
      <c r="K35" s="387"/>
      <c r="L35" s="387"/>
      <c r="M35" s="387"/>
      <c r="N35" s="387"/>
      <c r="O35" s="387"/>
      <c r="P35" s="387"/>
      <c r="Q35" s="387"/>
      <c r="R35" s="387"/>
      <c r="S35" s="387"/>
      <c r="T35" s="387"/>
      <c r="U35" s="387"/>
      <c r="V35" s="387"/>
      <c r="W35" s="387"/>
      <c r="X35" s="387"/>
      <c r="Y35" s="6"/>
      <c r="Z35" s="6"/>
    </row>
    <row r="36" spans="3:26" x14ac:dyDescent="0.2">
      <c r="C36" s="387" t="s">
        <v>53</v>
      </c>
      <c r="D36" s="387"/>
      <c r="E36" s="387"/>
      <c r="F36" s="6"/>
      <c r="G36" s="6"/>
      <c r="H36" s="6"/>
      <c r="I36" s="6"/>
      <c r="J36" s="387" t="s">
        <v>113</v>
      </c>
      <c r="K36" s="387"/>
      <c r="L36" s="387"/>
      <c r="M36" s="387"/>
      <c r="N36" s="387"/>
      <c r="O36" s="387"/>
      <c r="P36" s="387"/>
      <c r="Q36" s="387"/>
      <c r="R36" s="387"/>
      <c r="S36" s="387"/>
      <c r="T36" s="387"/>
      <c r="U36" s="387"/>
      <c r="V36" s="387"/>
      <c r="W36" s="387"/>
      <c r="X36" s="387"/>
      <c r="Y36" s="6"/>
      <c r="Z36" s="6"/>
    </row>
    <row r="45" spans="3:26" x14ac:dyDescent="0.2">
      <c r="R45" s="1"/>
      <c r="S45" s="1"/>
      <c r="T45" s="1"/>
      <c r="U45" s="1"/>
    </row>
    <row r="46" spans="3:26" x14ac:dyDescent="0.2">
      <c r="R46" s="1"/>
      <c r="S46" s="1"/>
      <c r="T46" s="1"/>
      <c r="U46" s="1"/>
    </row>
    <row r="47" spans="3:26" x14ac:dyDescent="0.2">
      <c r="R47" s="1"/>
      <c r="S47" s="1"/>
      <c r="T47" s="1"/>
      <c r="U47" s="1"/>
    </row>
    <row r="48" spans="3:26" x14ac:dyDescent="0.2">
      <c r="R48" s="1"/>
      <c r="S48" s="1"/>
      <c r="T48" s="1"/>
      <c r="U48" s="1"/>
    </row>
    <row r="49" spans="18:21" x14ac:dyDescent="0.2">
      <c r="R49" s="1"/>
      <c r="S49" s="1"/>
      <c r="T49" s="1"/>
      <c r="U49" s="1"/>
    </row>
    <row r="50" spans="18:21" x14ac:dyDescent="0.2">
      <c r="R50" s="1"/>
      <c r="S50" s="1"/>
      <c r="T50" s="1"/>
      <c r="U50" s="1"/>
    </row>
  </sheetData>
  <mergeCells count="38">
    <mergeCell ref="A1:X1"/>
    <mergeCell ref="A2:X2"/>
    <mergeCell ref="A3:X3"/>
    <mergeCell ref="A4:X4"/>
    <mergeCell ref="A5:X5"/>
    <mergeCell ref="A6:X6"/>
    <mergeCell ref="W12:X12"/>
    <mergeCell ref="A13:X13"/>
    <mergeCell ref="A14:X14"/>
    <mergeCell ref="A16:C16"/>
    <mergeCell ref="D16:D17"/>
    <mergeCell ref="E16:E17"/>
    <mergeCell ref="F16:G16"/>
    <mergeCell ref="H16:I16"/>
    <mergeCell ref="J16:K16"/>
    <mergeCell ref="L16:M16"/>
    <mergeCell ref="N16:O16"/>
    <mergeCell ref="P16:Q16"/>
    <mergeCell ref="R16:T16"/>
    <mergeCell ref="U16:U17"/>
    <mergeCell ref="V16:X16"/>
    <mergeCell ref="B17:C17"/>
    <mergeCell ref="B18:C18"/>
    <mergeCell ref="B19:C19"/>
    <mergeCell ref="B20:C20"/>
    <mergeCell ref="B21:C21"/>
    <mergeCell ref="B22:C22"/>
    <mergeCell ref="B23:C23"/>
    <mergeCell ref="C35:E35"/>
    <mergeCell ref="J35:X35"/>
    <mergeCell ref="C36:E36"/>
    <mergeCell ref="J36:X36"/>
    <mergeCell ref="B24:C24"/>
    <mergeCell ref="B25:C25"/>
    <mergeCell ref="B26:C26"/>
    <mergeCell ref="B27:C27"/>
    <mergeCell ref="A28:C28"/>
    <mergeCell ref="V34:W34"/>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topLeftCell="D1" workbookViewId="0">
      <selection activeCell="P19" sqref="P19:Q25"/>
    </sheetView>
  </sheetViews>
  <sheetFormatPr baseColWidth="10" defaultRowHeight="12.75" x14ac:dyDescent="0.2"/>
  <cols>
    <col min="1" max="1" width="10.5703125" style="36" customWidth="1"/>
    <col min="2" max="2" width="8" style="36" customWidth="1"/>
    <col min="3" max="3" width="40.7109375" style="36" customWidth="1"/>
    <col min="4" max="4" width="11.42578125" style="36"/>
    <col min="5" max="5" width="12" style="36" customWidth="1"/>
    <col min="6" max="6" width="12.42578125" style="36" bestFit="1" customWidth="1"/>
    <col min="7" max="7" width="12.28515625" style="36" customWidth="1"/>
    <col min="8" max="8" width="10.5703125" style="36" hidden="1" customWidth="1"/>
    <col min="9" max="15" width="9.28515625" style="36" hidden="1" customWidth="1"/>
    <col min="16" max="20" width="9.28515625" style="36" customWidth="1"/>
    <col min="21" max="21" width="2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40</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185</v>
      </c>
      <c r="C8" s="145" t="s">
        <v>883</v>
      </c>
      <c r="D8" s="248"/>
      <c r="E8" s="1"/>
      <c r="F8" s="1"/>
      <c r="G8" s="1"/>
      <c r="H8" s="1"/>
      <c r="I8" s="1"/>
      <c r="J8" s="1"/>
      <c r="K8" s="1"/>
      <c r="L8" s="1"/>
      <c r="M8" s="1"/>
      <c r="N8" s="1"/>
      <c r="O8" s="1"/>
      <c r="P8" s="1"/>
      <c r="Q8" s="1"/>
    </row>
    <row r="9" spans="1:24" x14ac:dyDescent="0.2">
      <c r="A9" s="143" t="s">
        <v>0</v>
      </c>
      <c r="B9" s="144">
        <v>12</v>
      </c>
      <c r="C9" s="145" t="s">
        <v>884</v>
      </c>
      <c r="D9" s="248"/>
      <c r="E9" s="1"/>
      <c r="F9" s="1"/>
      <c r="G9" s="1"/>
      <c r="H9" s="1"/>
      <c r="I9" s="1"/>
      <c r="J9" s="1"/>
      <c r="K9" s="1"/>
      <c r="L9" s="6"/>
      <c r="M9" s="6"/>
      <c r="N9" s="6"/>
      <c r="O9" s="6"/>
      <c r="P9" s="6"/>
      <c r="Q9" s="6"/>
    </row>
    <row r="10" spans="1:24" x14ac:dyDescent="0.2">
      <c r="A10" s="143" t="s">
        <v>461</v>
      </c>
      <c r="B10" s="144">
        <v>3</v>
      </c>
      <c r="C10" s="145" t="s">
        <v>913</v>
      </c>
      <c r="D10" s="248"/>
      <c r="E10" s="1"/>
      <c r="F10" s="1"/>
      <c r="G10" s="1"/>
      <c r="H10" s="1"/>
      <c r="I10" s="1"/>
      <c r="J10" s="1"/>
      <c r="K10" s="1"/>
      <c r="L10" s="6"/>
      <c r="M10" s="6"/>
      <c r="N10" s="6"/>
      <c r="O10" s="6"/>
      <c r="P10" s="6"/>
      <c r="Q10" s="6"/>
    </row>
    <row r="11" spans="1:24" x14ac:dyDescent="0.2">
      <c r="A11" s="143" t="s">
        <v>6</v>
      </c>
      <c r="B11" s="147">
        <v>38</v>
      </c>
      <c r="C11" s="145" t="s">
        <v>497</v>
      </c>
      <c r="D11" s="248"/>
      <c r="E11" s="1"/>
      <c r="F11" s="1"/>
      <c r="G11" s="1"/>
      <c r="H11" s="1"/>
      <c r="I11" s="1"/>
      <c r="J11" s="1"/>
      <c r="K11" s="1"/>
      <c r="L11" s="6"/>
      <c r="M11" s="6"/>
      <c r="N11" s="6"/>
      <c r="O11" s="6"/>
      <c r="P11" s="6"/>
      <c r="Q11" s="6"/>
    </row>
    <row r="12" spans="1:24" x14ac:dyDescent="0.2">
      <c r="A12" s="143" t="s">
        <v>447</v>
      </c>
      <c r="B12" s="144">
        <v>12</v>
      </c>
      <c r="C12" s="145" t="s">
        <v>914</v>
      </c>
      <c r="D12" s="248"/>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6"/>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5.5" customHeight="1" x14ac:dyDescent="0.2">
      <c r="A15" s="383" t="s">
        <v>915</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4" ht="14.2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4"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4" ht="45" customHeight="1" x14ac:dyDescent="0.2">
      <c r="A19" s="242">
        <v>1</v>
      </c>
      <c r="B19" s="511" t="s">
        <v>916</v>
      </c>
      <c r="C19" s="517"/>
      <c r="D19" s="242" t="s">
        <v>44</v>
      </c>
      <c r="E19" s="242">
        <v>16</v>
      </c>
      <c r="F19" s="17">
        <f>$F$27*E19/100</f>
        <v>410339.36</v>
      </c>
      <c r="G19" s="17">
        <f>$G$27*E19/100</f>
        <v>410339.36</v>
      </c>
      <c r="H19" s="244">
        <f>J19+L19+N19+P19</f>
        <v>12</v>
      </c>
      <c r="I19" s="244">
        <f>K19+M19+O19+Q19</f>
        <v>12</v>
      </c>
      <c r="J19" s="242">
        <v>3</v>
      </c>
      <c r="K19" s="244">
        <v>3</v>
      </c>
      <c r="L19" s="242">
        <v>3</v>
      </c>
      <c r="M19" s="244">
        <v>3</v>
      </c>
      <c r="N19" s="242">
        <v>3</v>
      </c>
      <c r="O19" s="244">
        <v>3</v>
      </c>
      <c r="P19" s="242">
        <v>3</v>
      </c>
      <c r="Q19" s="243">
        <v>3</v>
      </c>
      <c r="R19" s="119">
        <f>J19+L19+N19+P19</f>
        <v>12</v>
      </c>
      <c r="S19" s="119">
        <f>K19+M19+O19+Q19</f>
        <v>12</v>
      </c>
      <c r="T19" s="119">
        <f>S19-R19</f>
        <v>0</v>
      </c>
      <c r="U19" s="7"/>
      <c r="V19" s="5">
        <f>Q19/P19*100</f>
        <v>100</v>
      </c>
      <c r="W19" s="5">
        <f>G19/F19*100</f>
        <v>100</v>
      </c>
      <c r="X19" s="5">
        <f>V19/W19*100</f>
        <v>100</v>
      </c>
    </row>
    <row r="20" spans="1:24" ht="45" customHeight="1" x14ac:dyDescent="0.2">
      <c r="A20" s="242">
        <v>2</v>
      </c>
      <c r="B20" s="513" t="s">
        <v>917</v>
      </c>
      <c r="C20" s="519"/>
      <c r="D20" s="242" t="s">
        <v>44</v>
      </c>
      <c r="E20" s="242">
        <v>16</v>
      </c>
      <c r="F20" s="17">
        <f t="shared" ref="F20:F25" si="0">$F$27*E20/100</f>
        <v>410339.36</v>
      </c>
      <c r="G20" s="17">
        <f t="shared" ref="G20:G25" si="1">$G$27*E20/100</f>
        <v>410339.36</v>
      </c>
      <c r="H20" s="244">
        <f t="shared" ref="H20:I26" si="2">J20+L20+N20+P20</f>
        <v>12</v>
      </c>
      <c r="I20" s="244">
        <f t="shared" si="2"/>
        <v>12</v>
      </c>
      <c r="J20" s="242">
        <v>3</v>
      </c>
      <c r="K20" s="244">
        <v>3</v>
      </c>
      <c r="L20" s="242">
        <v>3</v>
      </c>
      <c r="M20" s="244">
        <v>3</v>
      </c>
      <c r="N20" s="242">
        <v>3</v>
      </c>
      <c r="O20" s="244">
        <v>3</v>
      </c>
      <c r="P20" s="242">
        <v>3</v>
      </c>
      <c r="Q20" s="243">
        <v>3</v>
      </c>
      <c r="R20" s="119">
        <f t="shared" ref="R20:S27" si="3">J20+L20+N20+P20</f>
        <v>12</v>
      </c>
      <c r="S20" s="119">
        <f t="shared" si="3"/>
        <v>12</v>
      </c>
      <c r="T20" s="119">
        <f t="shared" ref="T20:T27" si="4">S20-R20</f>
        <v>0</v>
      </c>
      <c r="U20" s="7"/>
      <c r="V20" s="277">
        <f t="shared" ref="V20:V27" si="5">Q20/P20*100</f>
        <v>100</v>
      </c>
      <c r="W20" s="5">
        <f t="shared" ref="W20:W27" si="6">G20/F20*100</f>
        <v>100</v>
      </c>
      <c r="X20" s="5">
        <f t="shared" ref="X20:X27" si="7">V20/W20*100</f>
        <v>100</v>
      </c>
    </row>
    <row r="21" spans="1:24" ht="45" customHeight="1" x14ac:dyDescent="0.2">
      <c r="A21" s="242">
        <v>3</v>
      </c>
      <c r="B21" s="513" t="s">
        <v>918</v>
      </c>
      <c r="C21" s="519"/>
      <c r="D21" s="242" t="s">
        <v>44</v>
      </c>
      <c r="E21" s="242">
        <v>16</v>
      </c>
      <c r="F21" s="17">
        <f t="shared" si="0"/>
        <v>410339.36</v>
      </c>
      <c r="G21" s="17">
        <f t="shared" si="1"/>
        <v>410339.36</v>
      </c>
      <c r="H21" s="244">
        <f t="shared" si="2"/>
        <v>12</v>
      </c>
      <c r="I21" s="244">
        <f t="shared" si="2"/>
        <v>12</v>
      </c>
      <c r="J21" s="242">
        <v>3</v>
      </c>
      <c r="K21" s="244">
        <v>3</v>
      </c>
      <c r="L21" s="242">
        <v>3</v>
      </c>
      <c r="M21" s="244">
        <v>3</v>
      </c>
      <c r="N21" s="242">
        <v>3</v>
      </c>
      <c r="O21" s="244">
        <v>3</v>
      </c>
      <c r="P21" s="242">
        <v>3</v>
      </c>
      <c r="Q21" s="243">
        <v>3</v>
      </c>
      <c r="R21" s="119">
        <f t="shared" si="3"/>
        <v>12</v>
      </c>
      <c r="S21" s="119">
        <f t="shared" si="3"/>
        <v>12</v>
      </c>
      <c r="T21" s="119">
        <f t="shared" si="4"/>
        <v>0</v>
      </c>
      <c r="U21" s="7"/>
      <c r="V21" s="277">
        <f t="shared" si="5"/>
        <v>100</v>
      </c>
      <c r="W21" s="5">
        <f t="shared" si="6"/>
        <v>100</v>
      </c>
      <c r="X21" s="5">
        <f t="shared" si="7"/>
        <v>100</v>
      </c>
    </row>
    <row r="22" spans="1:24" ht="45" customHeight="1" x14ac:dyDescent="0.2">
      <c r="A22" s="242">
        <v>4</v>
      </c>
      <c r="B22" s="513" t="s">
        <v>919</v>
      </c>
      <c r="C22" s="519"/>
      <c r="D22" s="242" t="s">
        <v>44</v>
      </c>
      <c r="E22" s="242">
        <v>16</v>
      </c>
      <c r="F22" s="17">
        <f t="shared" si="0"/>
        <v>410339.36</v>
      </c>
      <c r="G22" s="17">
        <f t="shared" si="1"/>
        <v>410339.36</v>
      </c>
      <c r="H22" s="244">
        <f t="shared" si="2"/>
        <v>9</v>
      </c>
      <c r="I22" s="244">
        <f t="shared" si="2"/>
        <v>12</v>
      </c>
      <c r="J22" s="242">
        <v>3</v>
      </c>
      <c r="K22" s="244">
        <v>3</v>
      </c>
      <c r="L22" s="242">
        <v>3</v>
      </c>
      <c r="M22" s="244">
        <v>3</v>
      </c>
      <c r="N22" s="242">
        <v>0</v>
      </c>
      <c r="O22" s="244">
        <v>3</v>
      </c>
      <c r="P22" s="242">
        <v>3</v>
      </c>
      <c r="Q22" s="243">
        <v>3</v>
      </c>
      <c r="R22" s="119">
        <f t="shared" si="3"/>
        <v>9</v>
      </c>
      <c r="S22" s="119">
        <f t="shared" si="3"/>
        <v>12</v>
      </c>
      <c r="T22" s="119">
        <f t="shared" si="4"/>
        <v>3</v>
      </c>
      <c r="U22" s="7"/>
      <c r="V22" s="277">
        <f t="shared" si="5"/>
        <v>100</v>
      </c>
      <c r="W22" s="5">
        <f t="shared" si="6"/>
        <v>100</v>
      </c>
      <c r="X22" s="5">
        <f t="shared" si="7"/>
        <v>100</v>
      </c>
    </row>
    <row r="23" spans="1:24" ht="45" customHeight="1" x14ac:dyDescent="0.2">
      <c r="A23" s="242">
        <v>5</v>
      </c>
      <c r="B23" s="513" t="s">
        <v>920</v>
      </c>
      <c r="C23" s="519"/>
      <c r="D23" s="242" t="s">
        <v>44</v>
      </c>
      <c r="E23" s="242">
        <v>16</v>
      </c>
      <c r="F23" s="17">
        <f t="shared" si="0"/>
        <v>410339.36</v>
      </c>
      <c r="G23" s="17">
        <f t="shared" si="1"/>
        <v>410339.36</v>
      </c>
      <c r="H23" s="244">
        <f t="shared" si="2"/>
        <v>12</v>
      </c>
      <c r="I23" s="244">
        <f t="shared" si="2"/>
        <v>12</v>
      </c>
      <c r="J23" s="242">
        <v>3</v>
      </c>
      <c r="K23" s="244">
        <v>3</v>
      </c>
      <c r="L23" s="242">
        <v>3</v>
      </c>
      <c r="M23" s="244">
        <v>3</v>
      </c>
      <c r="N23" s="242">
        <v>3</v>
      </c>
      <c r="O23" s="244">
        <v>3</v>
      </c>
      <c r="P23" s="242">
        <v>3</v>
      </c>
      <c r="Q23" s="243">
        <v>3</v>
      </c>
      <c r="R23" s="119">
        <f t="shared" si="3"/>
        <v>12</v>
      </c>
      <c r="S23" s="119">
        <f t="shared" si="3"/>
        <v>12</v>
      </c>
      <c r="T23" s="119">
        <f t="shared" si="4"/>
        <v>0</v>
      </c>
      <c r="U23" s="7"/>
      <c r="V23" s="277">
        <f t="shared" si="5"/>
        <v>100</v>
      </c>
      <c r="W23" s="5">
        <f t="shared" si="6"/>
        <v>100</v>
      </c>
      <c r="X23" s="5">
        <f t="shared" si="7"/>
        <v>100</v>
      </c>
    </row>
    <row r="24" spans="1:24" ht="45" customHeight="1" x14ac:dyDescent="0.2">
      <c r="A24" s="242">
        <v>6</v>
      </c>
      <c r="B24" s="513" t="s">
        <v>921</v>
      </c>
      <c r="C24" s="519"/>
      <c r="D24" s="242" t="s">
        <v>108</v>
      </c>
      <c r="E24" s="242">
        <v>4</v>
      </c>
      <c r="F24" s="17">
        <f t="shared" si="0"/>
        <v>102584.84</v>
      </c>
      <c r="G24" s="17">
        <f t="shared" si="1"/>
        <v>102584.84</v>
      </c>
      <c r="H24" s="244">
        <f t="shared" si="2"/>
        <v>6</v>
      </c>
      <c r="I24" s="244">
        <f t="shared" si="2"/>
        <v>3</v>
      </c>
      <c r="J24" s="242">
        <v>1</v>
      </c>
      <c r="K24" s="244">
        <v>1</v>
      </c>
      <c r="L24" s="242">
        <v>1</v>
      </c>
      <c r="M24" s="244">
        <v>1</v>
      </c>
      <c r="N24" s="242">
        <v>3</v>
      </c>
      <c r="O24" s="244">
        <v>0</v>
      </c>
      <c r="P24" s="242">
        <v>1</v>
      </c>
      <c r="Q24" s="243">
        <v>1</v>
      </c>
      <c r="R24" s="119">
        <f t="shared" si="3"/>
        <v>6</v>
      </c>
      <c r="S24" s="119">
        <f t="shared" si="3"/>
        <v>3</v>
      </c>
      <c r="T24" s="119">
        <f t="shared" si="4"/>
        <v>-3</v>
      </c>
      <c r="U24" s="22"/>
      <c r="V24" s="277">
        <f t="shared" si="5"/>
        <v>100</v>
      </c>
      <c r="W24" s="5">
        <f t="shared" si="6"/>
        <v>100</v>
      </c>
      <c r="X24" s="5">
        <f t="shared" si="7"/>
        <v>100</v>
      </c>
    </row>
    <row r="25" spans="1:24" ht="45" customHeight="1" x14ac:dyDescent="0.2">
      <c r="A25" s="242">
        <v>7</v>
      </c>
      <c r="B25" s="521" t="s">
        <v>922</v>
      </c>
      <c r="C25" s="522"/>
      <c r="D25" s="242" t="s">
        <v>44</v>
      </c>
      <c r="E25" s="242">
        <v>16</v>
      </c>
      <c r="F25" s="17">
        <f t="shared" si="0"/>
        <v>410339.36</v>
      </c>
      <c r="G25" s="17">
        <f t="shared" si="1"/>
        <v>410339.36</v>
      </c>
      <c r="H25" s="244">
        <f t="shared" si="2"/>
        <v>12</v>
      </c>
      <c r="I25" s="244">
        <f t="shared" si="2"/>
        <v>12</v>
      </c>
      <c r="J25" s="242">
        <v>3</v>
      </c>
      <c r="K25" s="244">
        <v>3</v>
      </c>
      <c r="L25" s="242">
        <v>3</v>
      </c>
      <c r="M25" s="244">
        <v>3</v>
      </c>
      <c r="N25" s="242">
        <v>3</v>
      </c>
      <c r="O25" s="244">
        <v>3</v>
      </c>
      <c r="P25" s="242">
        <v>3</v>
      </c>
      <c r="Q25" s="243">
        <v>3</v>
      </c>
      <c r="R25" s="119">
        <f t="shared" si="3"/>
        <v>12</v>
      </c>
      <c r="S25" s="119">
        <f t="shared" si="3"/>
        <v>12</v>
      </c>
      <c r="T25" s="119">
        <f t="shared" si="4"/>
        <v>0</v>
      </c>
      <c r="U25" s="7"/>
      <c r="V25" s="277">
        <f t="shared" si="5"/>
        <v>100</v>
      </c>
      <c r="W25" s="5">
        <f t="shared" si="6"/>
        <v>100</v>
      </c>
      <c r="X25" s="5">
        <f t="shared" si="7"/>
        <v>100</v>
      </c>
    </row>
    <row r="26" spans="1:24" ht="45" customHeight="1" x14ac:dyDescent="0.2">
      <c r="A26" s="246"/>
      <c r="B26" s="523"/>
      <c r="C26" s="523"/>
      <c r="D26" s="245"/>
      <c r="E26" s="245"/>
      <c r="F26" s="17"/>
      <c r="G26" s="17"/>
      <c r="H26" s="244">
        <f t="shared" si="2"/>
        <v>0</v>
      </c>
      <c r="I26" s="244">
        <f t="shared" si="2"/>
        <v>0</v>
      </c>
      <c r="J26" s="246"/>
      <c r="K26" s="247"/>
      <c r="L26" s="246"/>
      <c r="M26" s="243"/>
      <c r="N26" s="246"/>
      <c r="O26" s="243"/>
      <c r="P26" s="246"/>
      <c r="Q26" s="243"/>
      <c r="R26" s="119"/>
      <c r="S26" s="119"/>
      <c r="T26" s="119"/>
      <c r="U26" s="7"/>
      <c r="V26" s="277" t="e">
        <f t="shared" si="5"/>
        <v>#DIV/0!</v>
      </c>
      <c r="W26" s="5"/>
      <c r="X26" s="5"/>
    </row>
    <row r="27" spans="1:24" s="1" customFormat="1" ht="36.75" customHeight="1" x14ac:dyDescent="0.2">
      <c r="A27" s="370" t="s">
        <v>24</v>
      </c>
      <c r="B27" s="371"/>
      <c r="C27" s="372"/>
      <c r="D27" s="18"/>
      <c r="E27" s="18">
        <f>SUM(E19:E26)</f>
        <v>100</v>
      </c>
      <c r="F27" s="19">
        <f>SEGUIMIENTO!D46</f>
        <v>2564621</v>
      </c>
      <c r="G27" s="19">
        <f>SEGUIMIENTO!E46</f>
        <v>2564621</v>
      </c>
      <c r="H27" s="18">
        <f t="shared" ref="H27:Q27" si="8">SUM(H19:H26)</f>
        <v>75</v>
      </c>
      <c r="I27" s="18">
        <f t="shared" si="8"/>
        <v>75</v>
      </c>
      <c r="J27" s="18">
        <f t="shared" si="8"/>
        <v>19</v>
      </c>
      <c r="K27" s="18">
        <f t="shared" si="8"/>
        <v>19</v>
      </c>
      <c r="L27" s="18">
        <f t="shared" si="8"/>
        <v>19</v>
      </c>
      <c r="M27" s="18">
        <f t="shared" si="8"/>
        <v>19</v>
      </c>
      <c r="N27" s="18">
        <f t="shared" si="8"/>
        <v>18</v>
      </c>
      <c r="O27" s="18">
        <f t="shared" si="8"/>
        <v>18</v>
      </c>
      <c r="P27" s="18">
        <f t="shared" si="8"/>
        <v>19</v>
      </c>
      <c r="Q27" s="18">
        <f t="shared" si="8"/>
        <v>19</v>
      </c>
      <c r="R27" s="120">
        <f t="shared" si="3"/>
        <v>75</v>
      </c>
      <c r="S27" s="120">
        <f t="shared" si="3"/>
        <v>75</v>
      </c>
      <c r="T27" s="120">
        <f t="shared" si="4"/>
        <v>0</v>
      </c>
      <c r="U27" s="120"/>
      <c r="V27" s="277">
        <f t="shared" si="5"/>
        <v>100</v>
      </c>
      <c r="W27" s="5">
        <f t="shared" si="6"/>
        <v>100</v>
      </c>
      <c r="X27" s="5">
        <f t="shared" si="7"/>
        <v>100</v>
      </c>
    </row>
    <row r="28" spans="1:24" s="6" customFormat="1" ht="14.25" customHeight="1" x14ac:dyDescent="0.2">
      <c r="F28" s="10"/>
    </row>
    <row r="29" spans="1:24" s="6" customFormat="1" ht="14.25" customHeight="1" x14ac:dyDescent="0.2">
      <c r="B29" s="11" t="s">
        <v>25</v>
      </c>
      <c r="F29" s="10"/>
      <c r="H29" s="6" t="s">
        <v>26</v>
      </c>
    </row>
    <row r="30" spans="1:24" x14ac:dyDescent="0.2">
      <c r="J30" s="94"/>
      <c r="K30" s="94"/>
      <c r="L30" s="94"/>
      <c r="M30" s="94"/>
      <c r="N30" s="94"/>
      <c r="O30" s="94"/>
      <c r="P30" s="94"/>
      <c r="Q30" s="94"/>
      <c r="R30" s="94"/>
    </row>
    <row r="31" spans="1:24" x14ac:dyDescent="0.2">
      <c r="J31" s="94"/>
      <c r="K31" s="94"/>
      <c r="L31" s="94"/>
      <c r="M31" s="94"/>
      <c r="N31" s="94"/>
      <c r="O31" s="94"/>
      <c r="P31" s="94"/>
      <c r="Q31" s="94"/>
      <c r="R31" s="94"/>
    </row>
    <row r="32" spans="1:24" x14ac:dyDescent="0.2">
      <c r="J32" s="94"/>
      <c r="K32" s="94"/>
      <c r="L32" s="94"/>
      <c r="M32" s="94"/>
      <c r="N32" s="94"/>
      <c r="O32" s="94"/>
      <c r="P32" s="94"/>
      <c r="Q32" s="94"/>
      <c r="R32" s="94"/>
    </row>
    <row r="33" spans="3:24" x14ac:dyDescent="0.2">
      <c r="C33" s="6"/>
      <c r="D33" s="6"/>
      <c r="E33" s="6"/>
      <c r="F33" s="6"/>
      <c r="G33" s="6"/>
      <c r="H33" s="6"/>
      <c r="I33" s="6"/>
      <c r="J33" s="6"/>
      <c r="K33" s="6"/>
      <c r="L33" s="6"/>
      <c r="M33" s="6"/>
      <c r="N33" s="6"/>
      <c r="O33" s="6"/>
      <c r="P33" s="6"/>
      <c r="Q33" s="6"/>
      <c r="R33" s="6"/>
      <c r="S33" s="6"/>
      <c r="T33" s="50"/>
      <c r="U33" s="50"/>
      <c r="V33" s="395"/>
      <c r="W33" s="395"/>
      <c r="X33" s="6"/>
    </row>
    <row r="34" spans="3:24" x14ac:dyDescent="0.2">
      <c r="C34" s="388" t="s">
        <v>54</v>
      </c>
      <c r="D34" s="388"/>
      <c r="E34" s="388"/>
      <c r="F34" s="6"/>
      <c r="G34" s="6"/>
      <c r="H34" s="6"/>
      <c r="I34" s="6"/>
      <c r="J34" s="387" t="s">
        <v>283</v>
      </c>
      <c r="K34" s="387"/>
      <c r="L34" s="387"/>
      <c r="M34" s="387"/>
      <c r="N34" s="387"/>
      <c r="O34" s="387"/>
      <c r="P34" s="387"/>
      <c r="Q34" s="387"/>
      <c r="R34" s="387"/>
      <c r="S34" s="387"/>
      <c r="T34" s="387"/>
      <c r="U34" s="387"/>
      <c r="V34" s="387"/>
      <c r="W34" s="387"/>
      <c r="X34" s="387"/>
    </row>
    <row r="35" spans="3:24" x14ac:dyDescent="0.2">
      <c r="C35" s="387" t="s">
        <v>53</v>
      </c>
      <c r="D35" s="387"/>
      <c r="E35" s="387"/>
      <c r="F35" s="6"/>
      <c r="G35" s="6"/>
      <c r="H35" s="6"/>
      <c r="I35" s="6"/>
      <c r="J35" s="387" t="s">
        <v>113</v>
      </c>
      <c r="K35" s="387"/>
      <c r="L35" s="387"/>
      <c r="M35" s="387"/>
      <c r="N35" s="387"/>
      <c r="O35" s="387"/>
      <c r="P35" s="387"/>
      <c r="Q35" s="387"/>
      <c r="R35" s="387"/>
      <c r="S35" s="387"/>
      <c r="T35" s="387"/>
      <c r="U35" s="387"/>
      <c r="V35" s="387"/>
      <c r="W35" s="387"/>
      <c r="X35" s="387"/>
    </row>
    <row r="36" spans="3:24" x14ac:dyDescent="0.2">
      <c r="J36" s="94"/>
      <c r="K36" s="94"/>
      <c r="L36" s="94"/>
      <c r="M36" s="94"/>
      <c r="N36" s="94"/>
      <c r="O36" s="94"/>
      <c r="P36" s="94"/>
      <c r="Q36" s="94"/>
      <c r="R36" s="94"/>
    </row>
    <row r="37" spans="3:24" x14ac:dyDescent="0.2">
      <c r="J37" s="94"/>
      <c r="K37" s="94"/>
      <c r="L37" s="94"/>
      <c r="M37" s="94"/>
      <c r="N37" s="94"/>
      <c r="O37" s="94"/>
      <c r="P37" s="94"/>
      <c r="Q37" s="94"/>
      <c r="R37" s="94"/>
    </row>
    <row r="38" spans="3:24" x14ac:dyDescent="0.2">
      <c r="J38" s="94"/>
      <c r="K38" s="94"/>
      <c r="L38" s="94"/>
      <c r="M38" s="94"/>
      <c r="N38" s="94"/>
      <c r="O38" s="94"/>
      <c r="P38" s="94"/>
      <c r="Q38" s="94"/>
      <c r="R38" s="94"/>
    </row>
    <row r="39" spans="3:24" x14ac:dyDescent="0.2">
      <c r="J39" s="94"/>
      <c r="K39" s="94"/>
      <c r="L39" s="94"/>
      <c r="M39" s="94"/>
      <c r="N39" s="94"/>
      <c r="O39" s="94"/>
      <c r="P39" s="94"/>
      <c r="Q39" s="94"/>
      <c r="R39" s="94"/>
    </row>
    <row r="40" spans="3:24" x14ac:dyDescent="0.2">
      <c r="J40" s="94"/>
      <c r="K40" s="94"/>
      <c r="L40" s="94"/>
      <c r="M40" s="94"/>
      <c r="N40" s="94"/>
      <c r="O40" s="94"/>
      <c r="P40" s="94"/>
      <c r="Q40" s="94"/>
      <c r="R40" s="94"/>
    </row>
    <row r="41" spans="3:24" x14ac:dyDescent="0.2">
      <c r="J41" s="94"/>
      <c r="K41" s="94"/>
      <c r="L41" s="94"/>
      <c r="M41" s="94"/>
      <c r="N41" s="94"/>
      <c r="O41" s="94"/>
      <c r="P41" s="94"/>
      <c r="Q41" s="94"/>
      <c r="R41" s="94"/>
    </row>
    <row r="42" spans="3:24" x14ac:dyDescent="0.2">
      <c r="J42" s="94"/>
      <c r="K42" s="94"/>
      <c r="L42" s="94"/>
      <c r="M42" s="94"/>
      <c r="N42" s="94"/>
      <c r="O42" s="94"/>
      <c r="P42" s="94"/>
      <c r="Q42" s="94"/>
      <c r="R42" s="94"/>
    </row>
    <row r="43" spans="3:24" x14ac:dyDescent="0.2">
      <c r="J43" s="94"/>
      <c r="K43" s="94"/>
      <c r="L43" s="94"/>
      <c r="M43" s="94"/>
      <c r="N43" s="94"/>
      <c r="O43" s="94"/>
      <c r="P43" s="94"/>
      <c r="Q43" s="94"/>
      <c r="R43" s="94"/>
    </row>
    <row r="44" spans="3:24" x14ac:dyDescent="0.2">
      <c r="J44" s="94"/>
      <c r="K44" s="94"/>
      <c r="L44" s="94"/>
      <c r="M44" s="94"/>
      <c r="N44" s="94"/>
      <c r="O44" s="94"/>
      <c r="P44" s="94"/>
      <c r="Q44" s="94"/>
      <c r="R44" s="94"/>
    </row>
    <row r="45" spans="3:24" x14ac:dyDescent="0.2">
      <c r="J45" s="94"/>
      <c r="K45" s="94"/>
      <c r="L45" s="94"/>
      <c r="M45" s="94"/>
      <c r="N45" s="94"/>
      <c r="O45" s="94"/>
      <c r="P45" s="94"/>
      <c r="Q45" s="94"/>
      <c r="R45" s="94"/>
    </row>
    <row r="46" spans="3:24" x14ac:dyDescent="0.2">
      <c r="J46" s="94"/>
      <c r="K46" s="94"/>
      <c r="L46" s="94"/>
      <c r="M46" s="94"/>
      <c r="N46" s="94"/>
      <c r="O46" s="94"/>
      <c r="P46" s="94"/>
      <c r="Q46" s="94"/>
      <c r="R46" s="94"/>
    </row>
    <row r="47" spans="3:24" x14ac:dyDescent="0.2">
      <c r="J47" s="94"/>
      <c r="K47" s="94"/>
      <c r="L47" s="94"/>
      <c r="M47" s="94"/>
      <c r="N47" s="94"/>
      <c r="O47" s="94"/>
      <c r="P47" s="94"/>
      <c r="Q47" s="94"/>
      <c r="R47" s="94"/>
    </row>
  </sheetData>
  <mergeCells count="35">
    <mergeCell ref="C35:E35"/>
    <mergeCell ref="J35:X35"/>
    <mergeCell ref="B20:C20"/>
    <mergeCell ref="B21:C21"/>
    <mergeCell ref="B22:C22"/>
    <mergeCell ref="B23:C23"/>
    <mergeCell ref="B24:C24"/>
    <mergeCell ref="B25:C25"/>
    <mergeCell ref="B26:C26"/>
    <mergeCell ref="A27:C27"/>
    <mergeCell ref="V33:W33"/>
    <mergeCell ref="C34:E34"/>
    <mergeCell ref="J34:X34"/>
    <mergeCell ref="B19:C19"/>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A6:X6"/>
    <mergeCell ref="A1:X1"/>
    <mergeCell ref="A2:X2"/>
    <mergeCell ref="A3:X3"/>
    <mergeCell ref="A4:X4"/>
    <mergeCell ref="A5:X5"/>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topLeftCell="A24" workbookViewId="0">
      <selection activeCell="V19" sqref="V19"/>
    </sheetView>
  </sheetViews>
  <sheetFormatPr baseColWidth="10" defaultRowHeight="12.75" x14ac:dyDescent="0.2"/>
  <cols>
    <col min="1" max="1" width="10.28515625" style="36" customWidth="1"/>
    <col min="2" max="2" width="7.5703125" style="36" customWidth="1"/>
    <col min="3" max="3" width="19.5703125" style="36" customWidth="1"/>
    <col min="4" max="4" width="10.85546875" style="36" customWidth="1"/>
    <col min="5" max="5" width="11.140625" style="36" customWidth="1"/>
    <col min="6" max="6" width="11.28515625" style="36" customWidth="1"/>
    <col min="7" max="7" width="10.85546875" style="36" customWidth="1"/>
    <col min="8" max="8" width="9.7109375" style="36" hidden="1" customWidth="1"/>
    <col min="9" max="9" width="10.28515625" style="36" hidden="1" customWidth="1"/>
    <col min="10" max="10" width="9.7109375" style="36" hidden="1" customWidth="1"/>
    <col min="11" max="11" width="9.28515625" style="36" hidden="1" customWidth="1"/>
    <col min="12" max="12" width="10.28515625" style="36" hidden="1" customWidth="1"/>
    <col min="13" max="13" width="9.28515625" style="36" hidden="1" customWidth="1"/>
    <col min="14" max="14" width="9.7109375" style="36" hidden="1" customWidth="1"/>
    <col min="15" max="15" width="9.28515625" style="36" hidden="1" customWidth="1"/>
    <col min="16" max="16" width="10" style="36" customWidth="1"/>
    <col min="17" max="20" width="9.28515625" style="36" customWidth="1"/>
    <col min="21" max="21" width="19.7109375" style="36" customWidth="1"/>
    <col min="22" max="24" width="8.8554687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49</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40</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32"/>
      <c r="B7" s="32"/>
      <c r="C7" s="32"/>
      <c r="D7" s="32"/>
      <c r="E7" s="32"/>
      <c r="F7" s="32"/>
      <c r="G7" s="32"/>
      <c r="H7" s="32"/>
      <c r="I7" s="32"/>
      <c r="J7" s="32"/>
      <c r="K7" s="32"/>
      <c r="L7" s="32"/>
      <c r="M7" s="32"/>
      <c r="N7" s="32"/>
      <c r="O7" s="32"/>
      <c r="P7" s="32"/>
      <c r="Q7" s="32"/>
      <c r="R7" s="32"/>
      <c r="S7" s="32"/>
      <c r="T7" s="32"/>
      <c r="U7" s="32"/>
      <c r="V7" s="32"/>
      <c r="W7" s="32"/>
      <c r="X7" s="32"/>
    </row>
    <row r="8" spans="1:24" x14ac:dyDescent="0.2">
      <c r="A8" s="143" t="s">
        <v>458</v>
      </c>
      <c r="B8" s="144">
        <v>185</v>
      </c>
      <c r="C8" s="145" t="s">
        <v>883</v>
      </c>
      <c r="D8" s="154"/>
      <c r="E8" s="1"/>
      <c r="F8" s="1"/>
      <c r="G8" s="1"/>
      <c r="H8" s="1"/>
      <c r="I8" s="1"/>
      <c r="J8" s="1"/>
      <c r="K8" s="1"/>
      <c r="L8" s="1"/>
      <c r="M8" s="1"/>
      <c r="N8" s="1"/>
      <c r="O8" s="1"/>
      <c r="P8" s="1"/>
      <c r="Q8" s="1"/>
    </row>
    <row r="9" spans="1:24" x14ac:dyDescent="0.2">
      <c r="A9" s="143" t="s">
        <v>0</v>
      </c>
      <c r="B9" s="144">
        <v>12</v>
      </c>
      <c r="C9" s="145" t="s">
        <v>884</v>
      </c>
      <c r="D9" s="154"/>
      <c r="E9" s="1"/>
      <c r="F9" s="1"/>
      <c r="G9" s="1"/>
      <c r="H9" s="1"/>
      <c r="I9" s="1"/>
      <c r="J9" s="1"/>
      <c r="K9" s="1"/>
      <c r="L9" s="6"/>
      <c r="M9" s="6"/>
      <c r="N9" s="6"/>
      <c r="O9" s="6"/>
      <c r="P9" s="6"/>
      <c r="Q9" s="6"/>
    </row>
    <row r="10" spans="1:24" x14ac:dyDescent="0.2">
      <c r="A10" s="143" t="s">
        <v>461</v>
      </c>
      <c r="B10" s="144">
        <v>4</v>
      </c>
      <c r="C10" s="145" t="s">
        <v>923</v>
      </c>
      <c r="D10" s="154"/>
      <c r="E10" s="1"/>
      <c r="F10" s="1"/>
      <c r="G10" s="1"/>
      <c r="H10" s="1"/>
      <c r="I10" s="1"/>
      <c r="J10" s="1"/>
      <c r="K10" s="1"/>
      <c r="L10" s="6"/>
      <c r="M10" s="6"/>
      <c r="N10" s="6"/>
      <c r="O10" s="6"/>
      <c r="P10" s="6"/>
      <c r="Q10" s="6"/>
    </row>
    <row r="11" spans="1:24" x14ac:dyDescent="0.2">
      <c r="A11" s="143" t="s">
        <v>6</v>
      </c>
      <c r="B11" s="147">
        <v>38</v>
      </c>
      <c r="C11" s="145" t="s">
        <v>497</v>
      </c>
      <c r="D11" s="154"/>
      <c r="E11" s="1"/>
      <c r="F11" s="1"/>
      <c r="G11" s="1"/>
      <c r="H11" s="1"/>
      <c r="I11" s="1"/>
      <c r="J11" s="1"/>
      <c r="K11" s="1"/>
      <c r="L11" s="6"/>
      <c r="M11" s="6"/>
      <c r="N11" s="6"/>
      <c r="O11" s="6"/>
      <c r="P11" s="6"/>
      <c r="Q11" s="6"/>
    </row>
    <row r="12" spans="1:24" x14ac:dyDescent="0.2">
      <c r="A12" s="143" t="s">
        <v>447</v>
      </c>
      <c r="B12" s="144">
        <v>13</v>
      </c>
      <c r="C12" s="145" t="s">
        <v>924</v>
      </c>
      <c r="D12" s="154"/>
      <c r="E12" s="1"/>
      <c r="F12" s="1"/>
      <c r="G12" s="1"/>
      <c r="H12" s="1"/>
      <c r="I12" s="1"/>
      <c r="J12" s="1"/>
      <c r="K12" s="1"/>
      <c r="L12" s="6"/>
      <c r="M12" s="6"/>
      <c r="N12" s="6"/>
      <c r="O12" s="6"/>
      <c r="P12" s="6"/>
      <c r="Q12" s="6"/>
    </row>
    <row r="13" spans="1:24" x14ac:dyDescent="0.2">
      <c r="A13" s="1"/>
      <c r="B13" s="1"/>
      <c r="C13" s="1"/>
      <c r="D13" s="1"/>
      <c r="E13" s="1"/>
      <c r="F13" s="1"/>
      <c r="G13" s="1"/>
      <c r="H13" s="1"/>
      <c r="I13" s="1"/>
      <c r="J13" s="1"/>
      <c r="K13" s="1"/>
      <c r="L13" s="6"/>
      <c r="M13" s="6"/>
      <c r="N13" s="6"/>
      <c r="O13" s="6"/>
      <c r="P13" s="6"/>
      <c r="Q13" s="35"/>
      <c r="U13" s="46"/>
    </row>
    <row r="14" spans="1:24" x14ac:dyDescent="0.2">
      <c r="A14" s="369" t="s">
        <v>3</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row>
    <row r="15" spans="1:24" ht="27" customHeight="1" x14ac:dyDescent="0.2">
      <c r="A15" s="383" t="s">
        <v>925</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row>
    <row r="16" spans="1:24" x14ac:dyDescent="0.2">
      <c r="A16" s="6"/>
      <c r="B16" s="6"/>
      <c r="C16" s="6"/>
      <c r="D16" s="6"/>
      <c r="E16" s="6"/>
      <c r="F16" s="6"/>
      <c r="G16" s="6"/>
      <c r="H16" s="6"/>
      <c r="I16" s="6"/>
      <c r="J16" s="6"/>
      <c r="K16" s="6"/>
      <c r="L16" s="6"/>
      <c r="M16" s="6"/>
      <c r="N16" s="6"/>
      <c r="O16" s="6"/>
      <c r="P16" s="6"/>
      <c r="Q16" s="6"/>
    </row>
    <row r="17" spans="1:25" ht="14.25" customHeight="1" x14ac:dyDescent="0.2">
      <c r="A17" s="380" t="s">
        <v>4</v>
      </c>
      <c r="B17" s="381"/>
      <c r="C17" s="382"/>
      <c r="D17" s="373" t="s">
        <v>7</v>
      </c>
      <c r="E17" s="373" t="s">
        <v>17</v>
      </c>
      <c r="F17" s="375" t="s">
        <v>18</v>
      </c>
      <c r="G17" s="376"/>
      <c r="H17" s="375" t="s">
        <v>19</v>
      </c>
      <c r="I17" s="376"/>
      <c r="J17" s="380" t="s">
        <v>13</v>
      </c>
      <c r="K17" s="382"/>
      <c r="L17" s="380" t="s">
        <v>9</v>
      </c>
      <c r="M17" s="382"/>
      <c r="N17" s="380" t="s">
        <v>12</v>
      </c>
      <c r="O17" s="382"/>
      <c r="P17" s="380" t="s">
        <v>14</v>
      </c>
      <c r="Q17" s="382"/>
      <c r="R17" s="386" t="s">
        <v>27</v>
      </c>
      <c r="S17" s="386"/>
      <c r="T17" s="386"/>
      <c r="U17" s="394" t="s">
        <v>28</v>
      </c>
      <c r="V17" s="375" t="s">
        <v>30</v>
      </c>
      <c r="W17" s="379"/>
      <c r="X17" s="376"/>
    </row>
    <row r="18" spans="1:25" ht="20.25" customHeight="1" x14ac:dyDescent="0.2">
      <c r="A18" s="2" t="s">
        <v>16</v>
      </c>
      <c r="B18" s="386" t="s">
        <v>5</v>
      </c>
      <c r="C18" s="386"/>
      <c r="D18" s="374"/>
      <c r="E18" s="374"/>
      <c r="F18" s="8" t="s">
        <v>20</v>
      </c>
      <c r="G18" s="8" t="s">
        <v>21</v>
      </c>
      <c r="H18" s="8" t="s">
        <v>22</v>
      </c>
      <c r="I18" s="8" t="s">
        <v>23</v>
      </c>
      <c r="J18" s="3" t="s">
        <v>10</v>
      </c>
      <c r="K18" s="3" t="s">
        <v>11</v>
      </c>
      <c r="L18" s="3" t="s">
        <v>10</v>
      </c>
      <c r="M18" s="3" t="s">
        <v>11</v>
      </c>
      <c r="N18" s="3" t="s">
        <v>10</v>
      </c>
      <c r="O18" s="3" t="s">
        <v>11</v>
      </c>
      <c r="P18" s="3" t="s">
        <v>10</v>
      </c>
      <c r="Q18" s="3" t="s">
        <v>11</v>
      </c>
      <c r="R18" s="3" t="s">
        <v>10</v>
      </c>
      <c r="S18" s="3" t="s">
        <v>11</v>
      </c>
      <c r="T18" s="3" t="s">
        <v>29</v>
      </c>
      <c r="U18" s="394"/>
      <c r="V18" s="8" t="s">
        <v>31</v>
      </c>
      <c r="W18" s="8" t="s">
        <v>32</v>
      </c>
      <c r="X18" s="8" t="s">
        <v>33</v>
      </c>
    </row>
    <row r="19" spans="1:25" ht="45" customHeight="1" x14ac:dyDescent="0.2">
      <c r="A19" s="242">
        <v>1</v>
      </c>
      <c r="B19" s="511" t="s">
        <v>926</v>
      </c>
      <c r="C19" s="517"/>
      <c r="D19" s="242" t="s">
        <v>44</v>
      </c>
      <c r="E19" s="242">
        <v>55</v>
      </c>
      <c r="F19" s="17">
        <f>$F$27*E19/100</f>
        <v>963283.75</v>
      </c>
      <c r="G19" s="17">
        <f>$G$27*E19/100</f>
        <v>963283.75</v>
      </c>
      <c r="H19" s="243">
        <f>J19+L19+N19+P19</f>
        <v>12</v>
      </c>
      <c r="I19" s="243">
        <f>K19+M19+O19+Q19</f>
        <v>12</v>
      </c>
      <c r="J19" s="242">
        <v>3</v>
      </c>
      <c r="K19" s="244">
        <v>3</v>
      </c>
      <c r="L19" s="242">
        <v>3</v>
      </c>
      <c r="M19" s="244">
        <v>3</v>
      </c>
      <c r="N19" s="242">
        <v>3</v>
      </c>
      <c r="O19" s="244">
        <v>3</v>
      </c>
      <c r="P19" s="242">
        <v>3</v>
      </c>
      <c r="Q19" s="244">
        <v>3</v>
      </c>
      <c r="R19" s="249">
        <v>12</v>
      </c>
      <c r="S19" s="119">
        <f>K19+M19+O19+Q19</f>
        <v>12</v>
      </c>
      <c r="T19" s="119">
        <f>S19-R19</f>
        <v>0</v>
      </c>
      <c r="U19" s="7"/>
      <c r="V19" s="5">
        <f>Q19/P19*100</f>
        <v>100</v>
      </c>
      <c r="W19" s="5">
        <f>G19/F19*100</f>
        <v>100</v>
      </c>
      <c r="X19" s="5">
        <f>V19/W19*100</f>
        <v>100</v>
      </c>
      <c r="Y19" s="250"/>
    </row>
    <row r="20" spans="1:25" ht="45" customHeight="1" x14ac:dyDescent="0.2">
      <c r="A20" s="242">
        <v>2</v>
      </c>
      <c r="B20" s="513" t="s">
        <v>927</v>
      </c>
      <c r="C20" s="519"/>
      <c r="D20" s="242" t="s">
        <v>44</v>
      </c>
      <c r="E20" s="242">
        <v>25</v>
      </c>
      <c r="F20" s="17">
        <f t="shared" ref="F20:F26" si="0">$F$27*E20/100</f>
        <v>437856.25</v>
      </c>
      <c r="G20" s="17">
        <f t="shared" ref="G20:G26" si="1">$G$27*E20/100</f>
        <v>437856.25</v>
      </c>
      <c r="H20" s="243">
        <f t="shared" ref="H20:I26" si="2">J20+L20+N20+P20</f>
        <v>12</v>
      </c>
      <c r="I20" s="243">
        <f t="shared" si="2"/>
        <v>12</v>
      </c>
      <c r="J20" s="242">
        <v>3</v>
      </c>
      <c r="K20" s="244">
        <v>3</v>
      </c>
      <c r="L20" s="242">
        <v>3</v>
      </c>
      <c r="M20" s="244">
        <v>3</v>
      </c>
      <c r="N20" s="242">
        <v>3</v>
      </c>
      <c r="O20" s="244">
        <v>3</v>
      </c>
      <c r="P20" s="242">
        <v>3</v>
      </c>
      <c r="Q20" s="244">
        <v>3</v>
      </c>
      <c r="R20" s="249">
        <v>12</v>
      </c>
      <c r="S20" s="119">
        <f>K20+M20+O20+Q20</f>
        <v>12</v>
      </c>
      <c r="T20" s="119">
        <f>S20-R20</f>
        <v>0</v>
      </c>
      <c r="U20" s="7"/>
      <c r="V20" s="277">
        <f t="shared" ref="V20:V27" si="3">Q20/P20*100</f>
        <v>100</v>
      </c>
      <c r="W20" s="5">
        <f t="shared" ref="W20:W27" si="4">G20/F20*100</f>
        <v>100</v>
      </c>
      <c r="X20" s="5">
        <f t="shared" ref="X20:X27" si="5">V20/W20*100</f>
        <v>100</v>
      </c>
    </row>
    <row r="21" spans="1:25" ht="45" customHeight="1" x14ac:dyDescent="0.2">
      <c r="A21" s="242">
        <v>3</v>
      </c>
      <c r="B21" s="513" t="s">
        <v>928</v>
      </c>
      <c r="C21" s="519"/>
      <c r="D21" s="242" t="s">
        <v>44</v>
      </c>
      <c r="E21" s="242">
        <v>15</v>
      </c>
      <c r="F21" s="17">
        <f t="shared" si="0"/>
        <v>262713.75</v>
      </c>
      <c r="G21" s="17">
        <f t="shared" si="1"/>
        <v>262713.75</v>
      </c>
      <c r="H21" s="243">
        <f t="shared" si="2"/>
        <v>12</v>
      </c>
      <c r="I21" s="243">
        <f t="shared" si="2"/>
        <v>12</v>
      </c>
      <c r="J21" s="242">
        <v>3</v>
      </c>
      <c r="K21" s="244">
        <v>3</v>
      </c>
      <c r="L21" s="242">
        <v>3</v>
      </c>
      <c r="M21" s="244">
        <v>3</v>
      </c>
      <c r="N21" s="242">
        <v>3</v>
      </c>
      <c r="O21" s="244">
        <v>3</v>
      </c>
      <c r="P21" s="242">
        <v>3</v>
      </c>
      <c r="Q21" s="244">
        <v>3</v>
      </c>
      <c r="R21" s="249">
        <v>12</v>
      </c>
      <c r="S21" s="119">
        <f>K21+M21+O21+Q21</f>
        <v>12</v>
      </c>
      <c r="T21" s="119">
        <f>S21-R21</f>
        <v>0</v>
      </c>
      <c r="U21" s="7"/>
      <c r="V21" s="277">
        <f t="shared" si="3"/>
        <v>100</v>
      </c>
      <c r="W21" s="5">
        <f t="shared" si="4"/>
        <v>100</v>
      </c>
      <c r="X21" s="5">
        <f t="shared" si="5"/>
        <v>100</v>
      </c>
    </row>
    <row r="22" spans="1:25" ht="45" customHeight="1" x14ac:dyDescent="0.2">
      <c r="A22" s="242">
        <v>4</v>
      </c>
      <c r="B22" s="524" t="s">
        <v>929</v>
      </c>
      <c r="C22" s="525"/>
      <c r="D22" s="242" t="s">
        <v>44</v>
      </c>
      <c r="E22" s="242">
        <v>5</v>
      </c>
      <c r="F22" s="17">
        <f t="shared" si="0"/>
        <v>87571.25</v>
      </c>
      <c r="G22" s="17">
        <f t="shared" si="1"/>
        <v>87571.25</v>
      </c>
      <c r="H22" s="243">
        <f t="shared" si="2"/>
        <v>12</v>
      </c>
      <c r="I22" s="243">
        <f t="shared" si="2"/>
        <v>6</v>
      </c>
      <c r="J22" s="242">
        <v>3</v>
      </c>
      <c r="K22" s="244">
        <v>3</v>
      </c>
      <c r="L22" s="242">
        <v>3</v>
      </c>
      <c r="M22" s="244">
        <v>0</v>
      </c>
      <c r="N22" s="242">
        <v>3</v>
      </c>
      <c r="O22" s="244">
        <v>0</v>
      </c>
      <c r="P22" s="242">
        <v>3</v>
      </c>
      <c r="Q22" s="244">
        <v>3</v>
      </c>
      <c r="R22" s="249">
        <v>12</v>
      </c>
      <c r="S22" s="119">
        <f>K22+M22+O22+Q22</f>
        <v>6</v>
      </c>
      <c r="T22" s="119">
        <f>S22-R22</f>
        <v>-6</v>
      </c>
      <c r="U22" s="25"/>
      <c r="V22" s="277">
        <f t="shared" si="3"/>
        <v>100</v>
      </c>
      <c r="W22" s="5">
        <f t="shared" si="4"/>
        <v>100</v>
      </c>
      <c r="X22" s="5">
        <f t="shared" si="5"/>
        <v>100</v>
      </c>
    </row>
    <row r="23" spans="1:25" ht="45" customHeight="1" x14ac:dyDescent="0.2">
      <c r="A23" s="246"/>
      <c r="B23" s="523"/>
      <c r="C23" s="523"/>
      <c r="D23" s="245"/>
      <c r="E23" s="245"/>
      <c r="F23" s="17">
        <f t="shared" si="0"/>
        <v>0</v>
      </c>
      <c r="G23" s="17">
        <f t="shared" si="1"/>
        <v>0</v>
      </c>
      <c r="H23" s="243">
        <f t="shared" si="2"/>
        <v>0</v>
      </c>
      <c r="I23" s="243">
        <f t="shared" si="2"/>
        <v>0</v>
      </c>
      <c r="J23" s="246"/>
      <c r="K23" s="247"/>
      <c r="L23" s="246"/>
      <c r="M23" s="243"/>
      <c r="N23" s="246"/>
      <c r="O23" s="243"/>
      <c r="P23" s="246"/>
      <c r="Q23" s="243"/>
      <c r="R23" s="119"/>
      <c r="S23" s="119"/>
      <c r="T23" s="119"/>
      <c r="U23" s="7"/>
      <c r="V23" s="277"/>
      <c r="W23" s="5"/>
      <c r="X23" s="5"/>
    </row>
    <row r="24" spans="1:25" ht="45" customHeight="1" x14ac:dyDescent="0.2">
      <c r="A24" s="246"/>
      <c r="B24" s="523"/>
      <c r="C24" s="523"/>
      <c r="D24" s="245"/>
      <c r="E24" s="245"/>
      <c r="F24" s="17">
        <f t="shared" si="0"/>
        <v>0</v>
      </c>
      <c r="G24" s="17">
        <f t="shared" si="1"/>
        <v>0</v>
      </c>
      <c r="H24" s="243">
        <f t="shared" si="2"/>
        <v>0</v>
      </c>
      <c r="I24" s="243">
        <f t="shared" si="2"/>
        <v>0</v>
      </c>
      <c r="J24" s="246"/>
      <c r="K24" s="247"/>
      <c r="L24" s="246"/>
      <c r="M24" s="243"/>
      <c r="N24" s="246"/>
      <c r="O24" s="243"/>
      <c r="P24" s="246"/>
      <c r="Q24" s="243"/>
      <c r="R24" s="119"/>
      <c r="S24" s="119"/>
      <c r="T24" s="119"/>
      <c r="U24" s="7"/>
      <c r="V24" s="277"/>
      <c r="W24" s="5"/>
      <c r="X24" s="5"/>
    </row>
    <row r="25" spans="1:25" ht="45" customHeight="1" x14ac:dyDescent="0.2">
      <c r="A25" s="246"/>
      <c r="B25" s="523"/>
      <c r="C25" s="523"/>
      <c r="D25" s="245"/>
      <c r="E25" s="245"/>
      <c r="F25" s="17">
        <f t="shared" si="0"/>
        <v>0</v>
      </c>
      <c r="G25" s="17">
        <f t="shared" si="1"/>
        <v>0</v>
      </c>
      <c r="H25" s="243">
        <f t="shared" si="2"/>
        <v>0</v>
      </c>
      <c r="I25" s="243">
        <f t="shared" si="2"/>
        <v>0</v>
      </c>
      <c r="J25" s="246"/>
      <c r="K25" s="247"/>
      <c r="L25" s="246"/>
      <c r="M25" s="243"/>
      <c r="N25" s="246"/>
      <c r="O25" s="243"/>
      <c r="P25" s="246"/>
      <c r="Q25" s="243"/>
      <c r="R25" s="119"/>
      <c r="S25" s="119"/>
      <c r="T25" s="119"/>
      <c r="U25" s="7"/>
      <c r="V25" s="277"/>
      <c r="W25" s="5"/>
      <c r="X25" s="5"/>
    </row>
    <row r="26" spans="1:25" ht="45" customHeight="1" x14ac:dyDescent="0.2">
      <c r="A26" s="246"/>
      <c r="B26" s="523"/>
      <c r="C26" s="523"/>
      <c r="D26" s="245"/>
      <c r="E26" s="245"/>
      <c r="F26" s="17">
        <f t="shared" si="0"/>
        <v>0</v>
      </c>
      <c r="G26" s="17">
        <f t="shared" si="1"/>
        <v>0</v>
      </c>
      <c r="H26" s="243">
        <f t="shared" si="2"/>
        <v>0</v>
      </c>
      <c r="I26" s="243">
        <f t="shared" si="2"/>
        <v>0</v>
      </c>
      <c r="J26" s="246"/>
      <c r="K26" s="247"/>
      <c r="L26" s="246"/>
      <c r="M26" s="243"/>
      <c r="N26" s="246"/>
      <c r="O26" s="243"/>
      <c r="P26" s="246"/>
      <c r="Q26" s="243"/>
      <c r="R26" s="119"/>
      <c r="S26" s="119"/>
      <c r="T26" s="119"/>
      <c r="U26" s="7"/>
      <c r="V26" s="277"/>
      <c r="W26" s="5"/>
      <c r="X26" s="5"/>
    </row>
    <row r="27" spans="1:25" s="1" customFormat="1" ht="36.75" customHeight="1" x14ac:dyDescent="0.2">
      <c r="A27" s="370" t="s">
        <v>24</v>
      </c>
      <c r="B27" s="371"/>
      <c r="C27" s="372"/>
      <c r="D27" s="18"/>
      <c r="E27" s="18">
        <f>SUM(E19:E26)</f>
        <v>100</v>
      </c>
      <c r="F27" s="40">
        <f>SEGUIMIENTO!D47</f>
        <v>1751425</v>
      </c>
      <c r="G27" s="40">
        <f>SEGUIMIENTO!E47</f>
        <v>1751425</v>
      </c>
      <c r="H27" s="18">
        <f t="shared" ref="H27:Q27" si="6">SUM(H19:H26)</f>
        <v>48</v>
      </c>
      <c r="I27" s="18">
        <f t="shared" si="6"/>
        <v>42</v>
      </c>
      <c r="J27" s="18">
        <f t="shared" si="6"/>
        <v>12</v>
      </c>
      <c r="K27" s="18">
        <f t="shared" si="6"/>
        <v>12</v>
      </c>
      <c r="L27" s="18">
        <f t="shared" si="6"/>
        <v>12</v>
      </c>
      <c r="M27" s="18">
        <f t="shared" si="6"/>
        <v>9</v>
      </c>
      <c r="N27" s="18">
        <f t="shared" si="6"/>
        <v>12</v>
      </c>
      <c r="O27" s="18">
        <f t="shared" si="6"/>
        <v>9</v>
      </c>
      <c r="P27" s="18">
        <f t="shared" si="6"/>
        <v>12</v>
      </c>
      <c r="Q27" s="18">
        <f t="shared" si="6"/>
        <v>12</v>
      </c>
      <c r="R27" s="120">
        <f>J27+L27+N27+P27</f>
        <v>48</v>
      </c>
      <c r="S27" s="120">
        <f>K27+M27+O27+Q27</f>
        <v>42</v>
      </c>
      <c r="T27" s="120">
        <f>S27-R27</f>
        <v>-6</v>
      </c>
      <c r="U27" s="120"/>
      <c r="V27" s="277">
        <f t="shared" si="3"/>
        <v>100</v>
      </c>
      <c r="W27" s="5">
        <f t="shared" si="4"/>
        <v>100</v>
      </c>
      <c r="X27" s="5">
        <f t="shared" si="5"/>
        <v>100</v>
      </c>
    </row>
    <row r="28" spans="1:25" s="6" customFormat="1" ht="14.25" customHeight="1" x14ac:dyDescent="0.2">
      <c r="F28" s="10"/>
    </row>
    <row r="29" spans="1:25" s="6" customFormat="1" ht="14.25" customHeight="1" x14ac:dyDescent="0.2">
      <c r="B29" s="11" t="s">
        <v>25</v>
      </c>
      <c r="F29" s="10"/>
      <c r="H29" s="6" t="s">
        <v>26</v>
      </c>
    </row>
    <row r="30" spans="1:25" x14ac:dyDescent="0.2">
      <c r="J30" s="94"/>
      <c r="K30" s="94"/>
      <c r="L30" s="94"/>
      <c r="M30" s="94"/>
      <c r="N30" s="94"/>
      <c r="O30" s="94"/>
      <c r="P30" s="94"/>
    </row>
    <row r="31" spans="1:25" x14ac:dyDescent="0.2">
      <c r="J31" s="94"/>
      <c r="K31" s="94"/>
      <c r="L31" s="94"/>
      <c r="M31" s="94"/>
      <c r="N31" s="94"/>
      <c r="O31" s="94"/>
      <c r="P31" s="94"/>
    </row>
    <row r="32" spans="1:25" x14ac:dyDescent="0.2">
      <c r="J32" s="94"/>
      <c r="K32" s="94"/>
      <c r="L32" s="94"/>
      <c r="M32" s="94"/>
      <c r="N32" s="94"/>
      <c r="O32" s="94"/>
      <c r="P32" s="94"/>
    </row>
    <row r="33" spans="1:22" x14ac:dyDescent="0.2">
      <c r="A33" s="6"/>
      <c r="B33" s="6"/>
      <c r="C33" s="6"/>
      <c r="D33" s="6"/>
      <c r="E33" s="6"/>
      <c r="F33" s="6"/>
      <c r="G33" s="6"/>
      <c r="H33" s="6"/>
      <c r="I33" s="6"/>
      <c r="J33" s="6"/>
      <c r="K33" s="6"/>
      <c r="L33" s="6"/>
      <c r="M33" s="6"/>
      <c r="N33" s="6"/>
      <c r="O33" s="6"/>
      <c r="P33" s="6"/>
      <c r="Q33" s="6"/>
      <c r="R33" s="1"/>
      <c r="S33" s="1"/>
      <c r="T33" s="395"/>
      <c r="U33" s="395"/>
      <c r="V33" s="28"/>
    </row>
    <row r="34" spans="1:22" x14ac:dyDescent="0.2">
      <c r="A34" s="388" t="s">
        <v>54</v>
      </c>
      <c r="B34" s="388"/>
      <c r="C34" s="388"/>
      <c r="D34" s="6"/>
      <c r="E34" s="6"/>
      <c r="F34" s="6"/>
      <c r="G34" s="6"/>
      <c r="H34" s="387" t="s">
        <v>355</v>
      </c>
      <c r="I34" s="387"/>
      <c r="J34" s="387"/>
      <c r="K34" s="387"/>
      <c r="L34" s="387"/>
      <c r="M34" s="387"/>
      <c r="N34" s="387"/>
      <c r="O34" s="387"/>
      <c r="P34" s="387"/>
      <c r="Q34" s="387"/>
      <c r="R34" s="387"/>
      <c r="S34" s="387"/>
      <c r="T34" s="387"/>
      <c r="U34" s="387"/>
      <c r="V34" s="387"/>
    </row>
    <row r="35" spans="1:22" x14ac:dyDescent="0.2">
      <c r="A35" s="387" t="s">
        <v>53</v>
      </c>
      <c r="B35" s="387"/>
      <c r="C35" s="387"/>
      <c r="D35" s="6"/>
      <c r="E35" s="6"/>
      <c r="F35" s="6"/>
      <c r="G35" s="6"/>
      <c r="H35" s="387" t="s">
        <v>113</v>
      </c>
      <c r="I35" s="387"/>
      <c r="J35" s="387"/>
      <c r="K35" s="387"/>
      <c r="L35" s="387"/>
      <c r="M35" s="387"/>
      <c r="N35" s="387"/>
      <c r="O35" s="387"/>
      <c r="P35" s="387"/>
      <c r="Q35" s="387"/>
      <c r="R35" s="387"/>
      <c r="S35" s="387"/>
      <c r="T35" s="387"/>
      <c r="U35" s="387"/>
      <c r="V35" s="387"/>
    </row>
    <row r="36" spans="1:22" x14ac:dyDescent="0.2">
      <c r="J36" s="94"/>
      <c r="K36" s="94"/>
      <c r="L36" s="94"/>
      <c r="M36" s="94"/>
      <c r="N36" s="94"/>
      <c r="O36" s="94"/>
      <c r="P36" s="94"/>
    </row>
    <row r="37" spans="1:22" x14ac:dyDescent="0.2">
      <c r="J37" s="94"/>
      <c r="K37" s="94"/>
      <c r="L37" s="94"/>
      <c r="M37" s="94"/>
      <c r="N37" s="94"/>
      <c r="O37" s="94"/>
      <c r="P37" s="94"/>
    </row>
    <row r="38" spans="1:22" x14ac:dyDescent="0.2">
      <c r="J38" s="94"/>
      <c r="K38" s="94"/>
      <c r="L38" s="94"/>
      <c r="M38" s="94"/>
      <c r="N38" s="94"/>
      <c r="O38" s="94"/>
      <c r="P38" s="94"/>
    </row>
  </sheetData>
  <mergeCells count="35">
    <mergeCell ref="A35:C35"/>
    <mergeCell ref="H35:V35"/>
    <mergeCell ref="B26:C26"/>
    <mergeCell ref="A27:C27"/>
    <mergeCell ref="T33:U33"/>
    <mergeCell ref="A34:C34"/>
    <mergeCell ref="H34:V34"/>
    <mergeCell ref="B25:C25"/>
    <mergeCell ref="P17:Q17"/>
    <mergeCell ref="R17:T17"/>
    <mergeCell ref="U17:U18"/>
    <mergeCell ref="V17:X17"/>
    <mergeCell ref="B18:C18"/>
    <mergeCell ref="B19:C19"/>
    <mergeCell ref="B20:C20"/>
    <mergeCell ref="B21:C21"/>
    <mergeCell ref="B22:C22"/>
    <mergeCell ref="B23:C23"/>
    <mergeCell ref="B24:C24"/>
    <mergeCell ref="A14:X14"/>
    <mergeCell ref="A15:X15"/>
    <mergeCell ref="A17:C17"/>
    <mergeCell ref="D17:D18"/>
    <mergeCell ref="E17:E18"/>
    <mergeCell ref="F17:G17"/>
    <mergeCell ref="H17:I17"/>
    <mergeCell ref="J17:K17"/>
    <mergeCell ref="L17:M17"/>
    <mergeCell ref="N17:O17"/>
    <mergeCell ref="A6:X6"/>
    <mergeCell ref="A1:X1"/>
    <mergeCell ref="A2:X2"/>
    <mergeCell ref="A3:X3"/>
    <mergeCell ref="A4:X4"/>
    <mergeCell ref="A5:X5"/>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tabSelected="1" topLeftCell="A58" workbookViewId="0">
      <selection activeCell="E74" sqref="E74"/>
    </sheetView>
  </sheetViews>
  <sheetFormatPr baseColWidth="10" defaultRowHeight="12.75" x14ac:dyDescent="0.2"/>
  <cols>
    <col min="1" max="1" width="23.7109375" customWidth="1"/>
    <col min="3" max="3" width="40.28515625" customWidth="1"/>
    <col min="4" max="4" width="19.28515625" style="257" bestFit="1" customWidth="1"/>
    <col min="5" max="5" width="19.140625" style="257" customWidth="1"/>
  </cols>
  <sheetData>
    <row r="1" spans="1:5" ht="15" x14ac:dyDescent="0.25">
      <c r="A1" s="252"/>
      <c r="B1" s="252"/>
      <c r="C1" s="252"/>
      <c r="D1" s="251"/>
      <c r="E1" s="251"/>
    </row>
    <row r="2" spans="1:5" ht="15" customHeight="1" x14ac:dyDescent="0.25">
      <c r="A2" s="530" t="s">
        <v>1178</v>
      </c>
      <c r="B2" s="530"/>
      <c r="C2" s="530"/>
      <c r="D2" s="530"/>
      <c r="E2" s="530"/>
    </row>
    <row r="3" spans="1:5" ht="18" x14ac:dyDescent="0.25">
      <c r="A3" s="258" t="s">
        <v>930</v>
      </c>
      <c r="B3" s="526" t="s">
        <v>1046</v>
      </c>
      <c r="C3" s="527"/>
      <c r="D3" s="254" t="s">
        <v>1047</v>
      </c>
      <c r="E3" s="254" t="s">
        <v>23</v>
      </c>
    </row>
    <row r="4" spans="1:5" ht="18" x14ac:dyDescent="0.25">
      <c r="A4" s="255" t="s">
        <v>931</v>
      </c>
      <c r="B4" s="255" t="s">
        <v>932</v>
      </c>
      <c r="C4" s="256"/>
      <c r="D4" s="531">
        <v>8697702</v>
      </c>
      <c r="E4" s="531">
        <v>8697702</v>
      </c>
    </row>
    <row r="5" spans="1:5" ht="18" x14ac:dyDescent="0.25">
      <c r="A5" s="255" t="s">
        <v>933</v>
      </c>
      <c r="B5" s="255" t="s">
        <v>934</v>
      </c>
      <c r="C5" s="256"/>
      <c r="D5" s="531">
        <v>1825200</v>
      </c>
      <c r="E5" s="531">
        <v>1825200</v>
      </c>
    </row>
    <row r="6" spans="1:5" ht="18" x14ac:dyDescent="0.25">
      <c r="A6" s="255" t="s">
        <v>935</v>
      </c>
      <c r="B6" s="255" t="s">
        <v>934</v>
      </c>
      <c r="C6" s="256"/>
      <c r="D6" s="531">
        <v>4780970</v>
      </c>
      <c r="E6" s="531">
        <v>4760439</v>
      </c>
    </row>
    <row r="7" spans="1:5" ht="18" x14ac:dyDescent="0.25">
      <c r="A7" s="255" t="s">
        <v>936</v>
      </c>
      <c r="B7" s="255" t="s">
        <v>937</v>
      </c>
      <c r="C7" s="256"/>
      <c r="D7" s="531">
        <v>3978654</v>
      </c>
      <c r="E7" s="531">
        <v>3978654</v>
      </c>
    </row>
    <row r="8" spans="1:5" ht="18" x14ac:dyDescent="0.25">
      <c r="A8" s="255" t="s">
        <v>938</v>
      </c>
      <c r="B8" s="255" t="s">
        <v>939</v>
      </c>
      <c r="C8" s="256"/>
      <c r="D8" s="531">
        <v>17184726</v>
      </c>
      <c r="E8" s="531">
        <v>17095954</v>
      </c>
    </row>
    <row r="9" spans="1:5" ht="18" x14ac:dyDescent="0.25">
      <c r="A9" s="255" t="s">
        <v>940</v>
      </c>
      <c r="B9" s="255" t="s">
        <v>941</v>
      </c>
      <c r="C9" s="256"/>
      <c r="D9" s="531">
        <v>1432500</v>
      </c>
      <c r="E9" s="531">
        <v>1432500</v>
      </c>
    </row>
    <row r="10" spans="1:5" ht="18" x14ac:dyDescent="0.25">
      <c r="A10" s="255" t="s">
        <v>942</v>
      </c>
      <c r="B10" s="255" t="s">
        <v>943</v>
      </c>
      <c r="C10" s="256"/>
      <c r="D10" s="531">
        <v>1381650</v>
      </c>
      <c r="E10" s="531">
        <v>1381650</v>
      </c>
    </row>
    <row r="11" spans="1:5" ht="18" x14ac:dyDescent="0.25">
      <c r="A11" s="255" t="s">
        <v>944</v>
      </c>
      <c r="B11" s="255" t="s">
        <v>945</v>
      </c>
      <c r="C11" s="256"/>
      <c r="D11" s="531">
        <v>2003342</v>
      </c>
      <c r="E11" s="531">
        <v>2003342</v>
      </c>
    </row>
    <row r="12" spans="1:5" ht="18" x14ac:dyDescent="0.25">
      <c r="A12" s="255" t="s">
        <v>946</v>
      </c>
      <c r="B12" s="255" t="s">
        <v>947</v>
      </c>
      <c r="C12" s="256"/>
      <c r="D12" s="531">
        <v>1009868</v>
      </c>
      <c r="E12" s="531">
        <v>1009868</v>
      </c>
    </row>
    <row r="13" spans="1:5" ht="18" x14ac:dyDescent="0.25">
      <c r="A13" s="255" t="s">
        <v>948</v>
      </c>
      <c r="B13" s="255" t="s">
        <v>949</v>
      </c>
      <c r="C13" s="256"/>
      <c r="D13" s="531">
        <v>3727898</v>
      </c>
      <c r="E13" s="531">
        <v>3727898</v>
      </c>
    </row>
    <row r="14" spans="1:5" ht="18" x14ac:dyDescent="0.25">
      <c r="A14" s="255" t="s">
        <v>950</v>
      </c>
      <c r="B14" s="255" t="s">
        <v>951</v>
      </c>
      <c r="C14" s="256"/>
      <c r="D14" s="531">
        <v>453503</v>
      </c>
      <c r="E14" s="531">
        <v>453503</v>
      </c>
    </row>
    <row r="15" spans="1:5" ht="18" x14ac:dyDescent="0.25">
      <c r="A15" s="255" t="s">
        <v>952</v>
      </c>
      <c r="B15" s="255" t="s">
        <v>953</v>
      </c>
      <c r="C15" s="256"/>
      <c r="D15" s="531">
        <v>3190914</v>
      </c>
      <c r="E15" s="531">
        <v>3189610</v>
      </c>
    </row>
    <row r="16" spans="1:5" ht="18" x14ac:dyDescent="0.25">
      <c r="A16" s="255" t="s">
        <v>954</v>
      </c>
      <c r="B16" s="255" t="s">
        <v>955</v>
      </c>
      <c r="C16" s="256"/>
      <c r="D16" s="531">
        <v>2343237</v>
      </c>
      <c r="E16" s="531">
        <v>2337965</v>
      </c>
    </row>
    <row r="17" spans="1:5" ht="18" x14ac:dyDescent="0.25">
      <c r="A17" s="255" t="s">
        <v>956</v>
      </c>
      <c r="B17" s="255" t="s">
        <v>957</v>
      </c>
      <c r="C17" s="256"/>
      <c r="D17" s="531">
        <v>1660963</v>
      </c>
      <c r="E17" s="531">
        <v>1660963</v>
      </c>
    </row>
    <row r="18" spans="1:5" ht="18" x14ac:dyDescent="0.25">
      <c r="A18" s="255" t="s">
        <v>958</v>
      </c>
      <c r="B18" s="255" t="s">
        <v>548</v>
      </c>
      <c r="C18" s="256"/>
      <c r="D18" s="531">
        <v>952314</v>
      </c>
      <c r="E18" s="531">
        <v>952314</v>
      </c>
    </row>
    <row r="19" spans="1:5" ht="18" x14ac:dyDescent="0.25">
      <c r="A19" s="255" t="s">
        <v>959</v>
      </c>
      <c r="B19" s="255" t="s">
        <v>554</v>
      </c>
      <c r="C19" s="256"/>
      <c r="D19" s="531">
        <v>1179941</v>
      </c>
      <c r="E19" s="531">
        <v>1179941</v>
      </c>
    </row>
    <row r="20" spans="1:5" ht="18" x14ac:dyDescent="0.25">
      <c r="A20" s="255" t="s">
        <v>960</v>
      </c>
      <c r="B20" s="255" t="s">
        <v>562</v>
      </c>
      <c r="C20" s="256"/>
      <c r="D20" s="531">
        <v>1626869</v>
      </c>
      <c r="E20" s="531">
        <v>1626869</v>
      </c>
    </row>
    <row r="21" spans="1:5" ht="18" x14ac:dyDescent="0.25">
      <c r="A21" s="255" t="s">
        <v>961</v>
      </c>
      <c r="B21" s="255" t="s">
        <v>962</v>
      </c>
      <c r="C21" s="256"/>
      <c r="D21" s="531">
        <v>3812085</v>
      </c>
      <c r="E21" s="531">
        <v>3812085</v>
      </c>
    </row>
    <row r="22" spans="1:5" ht="18" x14ac:dyDescent="0.25">
      <c r="A22" s="255" t="s">
        <v>963</v>
      </c>
      <c r="B22" s="255" t="s">
        <v>964</v>
      </c>
      <c r="C22" s="256"/>
      <c r="D22" s="531">
        <v>3237816</v>
      </c>
      <c r="E22" s="531">
        <v>3237816</v>
      </c>
    </row>
    <row r="23" spans="1:5" ht="18" x14ac:dyDescent="0.25">
      <c r="A23" s="255" t="s">
        <v>965</v>
      </c>
      <c r="B23" s="255" t="s">
        <v>966</v>
      </c>
      <c r="C23" s="256"/>
      <c r="D23" s="531">
        <v>35202464</v>
      </c>
      <c r="E23" s="531">
        <v>35202464</v>
      </c>
    </row>
    <row r="24" spans="1:5" ht="18" x14ac:dyDescent="0.25">
      <c r="A24" s="255" t="s">
        <v>967</v>
      </c>
      <c r="B24" s="255" t="s">
        <v>968</v>
      </c>
      <c r="C24" s="256"/>
      <c r="D24" s="531">
        <v>12866600</v>
      </c>
      <c r="E24" s="531">
        <v>12866600</v>
      </c>
    </row>
    <row r="25" spans="1:5" ht="18" x14ac:dyDescent="0.25">
      <c r="A25" s="255" t="s">
        <v>969</v>
      </c>
      <c r="B25" s="255" t="s">
        <v>479</v>
      </c>
      <c r="C25" s="256"/>
      <c r="D25" s="532">
        <v>56322149</v>
      </c>
      <c r="E25" s="532">
        <v>56233090</v>
      </c>
    </row>
    <row r="26" spans="1:5" ht="18" x14ac:dyDescent="0.25">
      <c r="A26" s="255" t="s">
        <v>970</v>
      </c>
      <c r="B26" s="255" t="s">
        <v>509</v>
      </c>
      <c r="C26" s="256"/>
      <c r="D26" s="531">
        <v>7303230</v>
      </c>
      <c r="E26" s="531">
        <v>7303230</v>
      </c>
    </row>
    <row r="27" spans="1:5" ht="18" x14ac:dyDescent="0.25">
      <c r="A27" s="255" t="s">
        <v>971</v>
      </c>
      <c r="B27" s="255" t="s">
        <v>972</v>
      </c>
      <c r="C27" s="256"/>
      <c r="D27" s="531">
        <v>925886</v>
      </c>
      <c r="E27" s="531">
        <v>925886</v>
      </c>
    </row>
    <row r="28" spans="1:5" ht="18" x14ac:dyDescent="0.25">
      <c r="A28" s="255" t="s">
        <v>973</v>
      </c>
      <c r="B28" s="255" t="s">
        <v>972</v>
      </c>
      <c r="C28" s="256"/>
      <c r="D28" s="531">
        <v>621500</v>
      </c>
      <c r="E28" s="531">
        <v>621500</v>
      </c>
    </row>
    <row r="29" spans="1:5" ht="18" x14ac:dyDescent="0.25">
      <c r="A29" s="255" t="s">
        <v>974</v>
      </c>
      <c r="B29" s="255" t="s">
        <v>972</v>
      </c>
      <c r="C29" s="256"/>
      <c r="D29" s="531">
        <v>843722</v>
      </c>
      <c r="E29" s="531">
        <v>843722</v>
      </c>
    </row>
    <row r="30" spans="1:5" ht="18" x14ac:dyDescent="0.25">
      <c r="A30" s="255" t="s">
        <v>975</v>
      </c>
      <c r="B30" s="255" t="s">
        <v>972</v>
      </c>
      <c r="C30" s="256"/>
      <c r="D30" s="531">
        <v>2637187</v>
      </c>
      <c r="E30" s="531">
        <v>2637187</v>
      </c>
    </row>
    <row r="31" spans="1:5" ht="18" x14ac:dyDescent="0.25">
      <c r="A31" s="255" t="s">
        <v>976</v>
      </c>
      <c r="B31" s="255" t="s">
        <v>972</v>
      </c>
      <c r="C31" s="256"/>
      <c r="D31" s="531">
        <v>8410222</v>
      </c>
      <c r="E31" s="531">
        <v>8410222</v>
      </c>
    </row>
    <row r="32" spans="1:5" ht="18" x14ac:dyDescent="0.25">
      <c r="A32" s="255" t="s">
        <v>977</v>
      </c>
      <c r="B32" s="255" t="s">
        <v>972</v>
      </c>
      <c r="C32" s="256"/>
      <c r="D32" s="531">
        <v>3947782</v>
      </c>
      <c r="E32" s="531">
        <v>3947782</v>
      </c>
    </row>
    <row r="33" spans="1:5" ht="18" x14ac:dyDescent="0.25">
      <c r="A33" s="255" t="s">
        <v>978</v>
      </c>
      <c r="B33" s="255" t="s">
        <v>972</v>
      </c>
      <c r="C33" s="256"/>
      <c r="D33" s="531">
        <v>1812103</v>
      </c>
      <c r="E33" s="531">
        <v>1812103</v>
      </c>
    </row>
    <row r="34" spans="1:5" ht="18" x14ac:dyDescent="0.25">
      <c r="A34" s="255" t="s">
        <v>979</v>
      </c>
      <c r="B34" s="255" t="s">
        <v>980</v>
      </c>
      <c r="C34" s="256"/>
      <c r="D34" s="531">
        <v>5715310</v>
      </c>
      <c r="E34" s="531">
        <v>5715310</v>
      </c>
    </row>
    <row r="35" spans="1:5" ht="18" x14ac:dyDescent="0.25">
      <c r="A35" s="255" t="s">
        <v>981</v>
      </c>
      <c r="B35" s="255" t="s">
        <v>860</v>
      </c>
      <c r="C35" s="256"/>
      <c r="D35" s="531">
        <v>71874860</v>
      </c>
      <c r="E35" s="531">
        <v>71818145</v>
      </c>
    </row>
    <row r="36" spans="1:5" ht="18" x14ac:dyDescent="0.25">
      <c r="A36" s="255" t="s">
        <v>982</v>
      </c>
      <c r="B36" s="255" t="s">
        <v>869</v>
      </c>
      <c r="C36" s="256"/>
      <c r="D36" s="531">
        <v>2392059</v>
      </c>
      <c r="E36" s="531">
        <v>2392059</v>
      </c>
    </row>
    <row r="37" spans="1:5" ht="18" x14ac:dyDescent="0.25">
      <c r="A37" s="255" t="s">
        <v>983</v>
      </c>
      <c r="B37" s="255" t="s">
        <v>876</v>
      </c>
      <c r="C37" s="256"/>
      <c r="D37" s="531">
        <v>19093329</v>
      </c>
      <c r="E37" s="531">
        <v>19093329</v>
      </c>
    </row>
    <row r="38" spans="1:5" ht="18" x14ac:dyDescent="0.25">
      <c r="A38" s="255" t="s">
        <v>984</v>
      </c>
      <c r="B38" s="255" t="s">
        <v>985</v>
      </c>
      <c r="C38" s="256"/>
      <c r="D38" s="531">
        <v>10344425</v>
      </c>
      <c r="E38" s="531">
        <v>10344425</v>
      </c>
    </row>
    <row r="39" spans="1:5" ht="18" x14ac:dyDescent="0.25">
      <c r="A39" s="255" t="s">
        <v>986</v>
      </c>
      <c r="B39" s="255" t="s">
        <v>987</v>
      </c>
      <c r="C39" s="256"/>
      <c r="D39" s="531">
        <v>1043481</v>
      </c>
      <c r="E39" s="531">
        <v>1043481</v>
      </c>
    </row>
    <row r="40" spans="1:5" ht="18" x14ac:dyDescent="0.25">
      <c r="A40" s="255" t="s">
        <v>988</v>
      </c>
      <c r="B40" s="255" t="s">
        <v>989</v>
      </c>
      <c r="C40" s="256"/>
      <c r="D40" s="531">
        <v>625507</v>
      </c>
      <c r="E40" s="531">
        <v>625507</v>
      </c>
    </row>
    <row r="41" spans="1:5" ht="18" x14ac:dyDescent="0.25">
      <c r="A41" s="255" t="s">
        <v>990</v>
      </c>
      <c r="B41" s="255" t="s">
        <v>968</v>
      </c>
      <c r="C41" s="256"/>
      <c r="D41" s="531">
        <v>4267491</v>
      </c>
      <c r="E41" s="531">
        <v>4267491</v>
      </c>
    </row>
    <row r="42" spans="1:5" ht="18" x14ac:dyDescent="0.25">
      <c r="A42" s="255" t="s">
        <v>991</v>
      </c>
      <c r="B42" s="255" t="s">
        <v>992</v>
      </c>
      <c r="C42" s="256"/>
      <c r="D42" s="531">
        <v>5027878</v>
      </c>
      <c r="E42" s="531">
        <v>5027878</v>
      </c>
    </row>
    <row r="43" spans="1:5" ht="18" x14ac:dyDescent="0.25">
      <c r="A43" s="255" t="s">
        <v>993</v>
      </c>
      <c r="B43" s="255" t="s">
        <v>994</v>
      </c>
      <c r="C43" s="256"/>
      <c r="D43" s="531">
        <v>741894</v>
      </c>
      <c r="E43" s="531">
        <v>741894</v>
      </c>
    </row>
    <row r="44" spans="1:5" ht="18" x14ac:dyDescent="0.25">
      <c r="A44" s="255" t="s">
        <v>995</v>
      </c>
      <c r="B44" s="255" t="s">
        <v>996</v>
      </c>
      <c r="C44" s="256"/>
      <c r="D44" s="531">
        <v>2041495</v>
      </c>
      <c r="E44" s="531">
        <v>2041495</v>
      </c>
    </row>
    <row r="45" spans="1:5" ht="18" x14ac:dyDescent="0.25">
      <c r="A45" s="255" t="s">
        <v>997</v>
      </c>
      <c r="B45" s="255" t="s">
        <v>998</v>
      </c>
      <c r="C45" s="256"/>
      <c r="D45" s="531">
        <v>61323862</v>
      </c>
      <c r="E45" s="531">
        <v>61287591</v>
      </c>
    </row>
    <row r="46" spans="1:5" ht="18" x14ac:dyDescent="0.25">
      <c r="A46" s="255" t="s">
        <v>999</v>
      </c>
      <c r="B46" s="255" t="s">
        <v>1000</v>
      </c>
      <c r="C46" s="256"/>
      <c r="D46" s="531">
        <v>2564621</v>
      </c>
      <c r="E46" s="531">
        <v>2564621</v>
      </c>
    </row>
    <row r="47" spans="1:5" ht="18" x14ac:dyDescent="0.25">
      <c r="A47" s="255" t="s">
        <v>1001</v>
      </c>
      <c r="B47" s="255" t="s">
        <v>924</v>
      </c>
      <c r="C47" s="256"/>
      <c r="D47" s="531">
        <v>1751425</v>
      </c>
      <c r="E47" s="531">
        <v>1751425</v>
      </c>
    </row>
    <row r="48" spans="1:5" ht="18" x14ac:dyDescent="0.25">
      <c r="A48" s="255" t="s">
        <v>1002</v>
      </c>
      <c r="B48" s="255" t="s">
        <v>1003</v>
      </c>
      <c r="C48" s="256"/>
      <c r="D48" s="531">
        <v>2310627</v>
      </c>
      <c r="E48" s="531">
        <v>2310627</v>
      </c>
    </row>
    <row r="49" spans="1:5" ht="18" x14ac:dyDescent="0.25">
      <c r="A49" s="255" t="s">
        <v>1004</v>
      </c>
      <c r="B49" s="255" t="s">
        <v>1005</v>
      </c>
      <c r="C49" s="256"/>
      <c r="D49" s="531">
        <v>4374619</v>
      </c>
      <c r="E49" s="531">
        <v>4374619</v>
      </c>
    </row>
    <row r="50" spans="1:5" ht="18" x14ac:dyDescent="0.25">
      <c r="A50" s="255" t="s">
        <v>1006</v>
      </c>
      <c r="B50" s="255" t="s">
        <v>1007</v>
      </c>
      <c r="C50" s="256"/>
      <c r="D50" s="531">
        <v>3559266</v>
      </c>
      <c r="E50" s="531">
        <v>3559266</v>
      </c>
    </row>
    <row r="51" spans="1:5" ht="18" x14ac:dyDescent="0.25">
      <c r="A51" s="255" t="s">
        <v>1008</v>
      </c>
      <c r="B51" s="255" t="s">
        <v>1009</v>
      </c>
      <c r="C51" s="256"/>
      <c r="D51" s="531">
        <v>144699226</v>
      </c>
      <c r="E51" s="531">
        <v>144629256</v>
      </c>
    </row>
    <row r="52" spans="1:5" ht="18" x14ac:dyDescent="0.25">
      <c r="A52" s="255" t="s">
        <v>1010</v>
      </c>
      <c r="B52" s="255" t="s">
        <v>734</v>
      </c>
      <c r="C52" s="256"/>
      <c r="D52" s="531">
        <v>810091</v>
      </c>
      <c r="E52" s="531">
        <v>810091</v>
      </c>
    </row>
    <row r="53" spans="1:5" ht="18" x14ac:dyDescent="0.25">
      <c r="A53" s="255" t="s">
        <v>1011</v>
      </c>
      <c r="B53" s="255" t="s">
        <v>1012</v>
      </c>
      <c r="C53" s="256"/>
      <c r="D53" s="531">
        <v>3941242</v>
      </c>
      <c r="E53" s="531">
        <v>3941242</v>
      </c>
    </row>
    <row r="54" spans="1:5" ht="18" x14ac:dyDescent="0.25">
      <c r="A54" s="255" t="s">
        <v>1013</v>
      </c>
      <c r="B54" s="255" t="s">
        <v>580</v>
      </c>
      <c r="C54" s="256"/>
      <c r="D54" s="531">
        <v>24647109</v>
      </c>
      <c r="E54" s="531">
        <v>24647109</v>
      </c>
    </row>
    <row r="55" spans="1:5" ht="18" x14ac:dyDescent="0.25">
      <c r="A55" s="255" t="s">
        <v>1014</v>
      </c>
      <c r="B55" s="255" t="s">
        <v>592</v>
      </c>
      <c r="C55" s="256"/>
      <c r="D55" s="531">
        <v>50590222</v>
      </c>
      <c r="E55" s="531">
        <v>50490338</v>
      </c>
    </row>
    <row r="56" spans="1:5" ht="18" x14ac:dyDescent="0.25">
      <c r="A56" s="255" t="s">
        <v>1015</v>
      </c>
      <c r="B56" s="255" t="s">
        <v>605</v>
      </c>
      <c r="C56" s="256"/>
      <c r="D56" s="531">
        <v>5714667</v>
      </c>
      <c r="E56" s="531">
        <v>5714667</v>
      </c>
    </row>
    <row r="57" spans="1:5" ht="18" x14ac:dyDescent="0.25">
      <c r="A57" s="255" t="s">
        <v>1016</v>
      </c>
      <c r="B57" s="255" t="s">
        <v>611</v>
      </c>
      <c r="C57" s="256"/>
      <c r="D57" s="531">
        <v>4105081</v>
      </c>
      <c r="E57" s="531">
        <v>4105081</v>
      </c>
    </row>
    <row r="58" spans="1:5" ht="18" x14ac:dyDescent="0.25">
      <c r="A58" s="255" t="s">
        <v>1017</v>
      </c>
      <c r="B58" s="255" t="s">
        <v>1018</v>
      </c>
      <c r="C58" s="256"/>
      <c r="D58" s="531">
        <v>12287810</v>
      </c>
      <c r="E58" s="531">
        <v>12287810</v>
      </c>
    </row>
    <row r="59" spans="1:5" ht="18" x14ac:dyDescent="0.25">
      <c r="A59" s="255" t="s">
        <v>1019</v>
      </c>
      <c r="B59" s="255" t="s">
        <v>630</v>
      </c>
      <c r="C59" s="256"/>
      <c r="D59" s="531">
        <v>8042092</v>
      </c>
      <c r="E59" s="531">
        <v>8042092</v>
      </c>
    </row>
    <row r="60" spans="1:5" ht="18" x14ac:dyDescent="0.25">
      <c r="A60" s="255" t="s">
        <v>1020</v>
      </c>
      <c r="B60" s="255" t="s">
        <v>641</v>
      </c>
      <c r="C60" s="256"/>
      <c r="D60" s="531">
        <v>2590352</v>
      </c>
      <c r="E60" s="531">
        <v>2590352</v>
      </c>
    </row>
    <row r="61" spans="1:5" ht="18" x14ac:dyDescent="0.25">
      <c r="A61" s="255" t="s">
        <v>1021</v>
      </c>
      <c r="B61" s="255" t="s">
        <v>1022</v>
      </c>
      <c r="C61" s="256"/>
      <c r="D61" s="531">
        <v>2822744</v>
      </c>
      <c r="E61" s="531">
        <v>2822744</v>
      </c>
    </row>
    <row r="62" spans="1:5" ht="18" x14ac:dyDescent="0.25">
      <c r="A62" s="255" t="s">
        <v>1023</v>
      </c>
      <c r="B62" s="255" t="s">
        <v>1024</v>
      </c>
      <c r="C62" s="256"/>
      <c r="D62" s="531">
        <v>9106008</v>
      </c>
      <c r="E62" s="531">
        <v>9106008</v>
      </c>
    </row>
    <row r="63" spans="1:5" ht="18" x14ac:dyDescent="0.25">
      <c r="A63" s="255" t="s">
        <v>1025</v>
      </c>
      <c r="B63" s="255" t="s">
        <v>1026</v>
      </c>
      <c r="C63" s="256"/>
      <c r="D63" s="531">
        <v>5282691</v>
      </c>
      <c r="E63" s="531">
        <v>5282691</v>
      </c>
    </row>
    <row r="64" spans="1:5" ht="18" x14ac:dyDescent="0.25">
      <c r="A64" s="255" t="s">
        <v>1027</v>
      </c>
      <c r="B64" s="255" t="s">
        <v>1028</v>
      </c>
      <c r="C64" s="256"/>
      <c r="D64" s="531">
        <v>3126640</v>
      </c>
      <c r="E64" s="531">
        <v>3126640</v>
      </c>
    </row>
    <row r="65" spans="1:5" ht="18" x14ac:dyDescent="0.25">
      <c r="A65" s="255" t="s">
        <v>1029</v>
      </c>
      <c r="B65" s="255" t="s">
        <v>1030</v>
      </c>
      <c r="C65" s="256"/>
      <c r="D65" s="531">
        <v>329810</v>
      </c>
      <c r="E65" s="531">
        <v>329810</v>
      </c>
    </row>
    <row r="66" spans="1:5" ht="18" x14ac:dyDescent="0.25">
      <c r="A66" s="261" t="s">
        <v>1048</v>
      </c>
      <c r="B66" s="528" t="s">
        <v>1049</v>
      </c>
      <c r="C66" s="529"/>
      <c r="D66" s="531">
        <v>309838</v>
      </c>
      <c r="E66" s="531">
        <v>309838</v>
      </c>
    </row>
    <row r="67" spans="1:5" ht="18" x14ac:dyDescent="0.25">
      <c r="A67" s="255" t="s">
        <v>1031</v>
      </c>
      <c r="B67" s="255" t="s">
        <v>1032</v>
      </c>
      <c r="C67" s="256"/>
      <c r="D67" s="531">
        <v>37692527</v>
      </c>
      <c r="E67" s="531">
        <v>37602425</v>
      </c>
    </row>
    <row r="68" spans="1:5" ht="18" x14ac:dyDescent="0.25">
      <c r="A68" s="255" t="s">
        <v>1033</v>
      </c>
      <c r="B68" s="255" t="s">
        <v>1034</v>
      </c>
      <c r="C68" s="256"/>
      <c r="D68" s="531">
        <v>401239</v>
      </c>
      <c r="E68" s="531">
        <v>401239</v>
      </c>
    </row>
    <row r="69" spans="1:5" ht="18" x14ac:dyDescent="0.25">
      <c r="A69" s="255" t="s">
        <v>1035</v>
      </c>
      <c r="B69" s="255" t="s">
        <v>1036</v>
      </c>
      <c r="C69" s="256"/>
      <c r="D69" s="531">
        <v>2588682</v>
      </c>
      <c r="E69" s="531">
        <v>2587678</v>
      </c>
    </row>
    <row r="70" spans="1:5" ht="18" x14ac:dyDescent="0.25">
      <c r="A70" s="255" t="s">
        <v>1037</v>
      </c>
      <c r="B70" s="255" t="s">
        <v>1038</v>
      </c>
      <c r="C70" s="256"/>
      <c r="D70" s="531">
        <v>222467</v>
      </c>
      <c r="E70" s="531">
        <v>222467</v>
      </c>
    </row>
    <row r="71" spans="1:5" ht="18" x14ac:dyDescent="0.25">
      <c r="A71" s="255" t="s">
        <v>1039</v>
      </c>
      <c r="B71" s="255" t="s">
        <v>1040</v>
      </c>
      <c r="C71" s="256"/>
      <c r="D71" s="531">
        <v>294835</v>
      </c>
      <c r="E71" s="531">
        <v>294835</v>
      </c>
    </row>
    <row r="72" spans="1:5" ht="18" x14ac:dyDescent="0.25">
      <c r="A72" s="255" t="s">
        <v>1041</v>
      </c>
      <c r="B72" s="255" t="s">
        <v>835</v>
      </c>
      <c r="C72" s="256"/>
      <c r="D72" s="531">
        <v>301047</v>
      </c>
      <c r="E72" s="531">
        <v>301047</v>
      </c>
    </row>
    <row r="73" spans="1:5" ht="18" x14ac:dyDescent="0.25">
      <c r="A73" s="255" t="s">
        <v>1042</v>
      </c>
      <c r="B73" s="255" t="s">
        <v>1043</v>
      </c>
      <c r="C73" s="256"/>
      <c r="D73" s="531">
        <v>770700</v>
      </c>
      <c r="E73" s="531">
        <v>770700</v>
      </c>
    </row>
    <row r="74" spans="1:5" ht="18" x14ac:dyDescent="0.25">
      <c r="A74" s="255" t="s">
        <v>1044</v>
      </c>
      <c r="B74" s="255" t="s">
        <v>1045</v>
      </c>
      <c r="C74" s="256"/>
      <c r="D74" s="531">
        <v>525933</v>
      </c>
      <c r="E74" s="531">
        <v>525933</v>
      </c>
    </row>
    <row r="75" spans="1:5" ht="18" x14ac:dyDescent="0.25">
      <c r="D75" s="259">
        <f>SUM(D4:D74)</f>
        <v>715628199</v>
      </c>
      <c r="E75" s="259">
        <f>SUM(E4:E74)</f>
        <v>715069315</v>
      </c>
    </row>
  </sheetData>
  <mergeCells count="3">
    <mergeCell ref="B3:C3"/>
    <mergeCell ref="B66:C66"/>
    <mergeCell ref="A2:E2"/>
  </mergeCells>
  <pageMargins left="0.11811023622047245" right="0.11811023622047245" top="0.74803149606299213" bottom="0.74803149606299213" header="0.31496062992125984" footer="0.31496062992125984"/>
  <pageSetup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workbookViewId="0">
      <selection activeCell="V22" sqref="V22"/>
    </sheetView>
  </sheetViews>
  <sheetFormatPr baseColWidth="10" defaultRowHeight="12.75" x14ac:dyDescent="0.2"/>
  <cols>
    <col min="1" max="1" width="5.42578125" style="62" customWidth="1"/>
    <col min="2" max="2" width="12" style="62" customWidth="1"/>
    <col min="3" max="3" width="21" style="62" customWidth="1"/>
    <col min="4" max="4" width="11.42578125" style="62"/>
    <col min="5" max="5" width="9.7109375" style="62" customWidth="1"/>
    <col min="6" max="7" width="12.42578125" style="62" customWidth="1"/>
    <col min="8" max="13" width="10.42578125" style="62" hidden="1" customWidth="1"/>
    <col min="14" max="14" width="10.140625" style="62" hidden="1" customWidth="1"/>
    <col min="15" max="15" width="10.42578125" style="62" hidden="1" customWidth="1"/>
    <col min="16" max="17" width="10.42578125" style="62" customWidth="1"/>
    <col min="18" max="18" width="10.140625" style="62" customWidth="1"/>
    <col min="19" max="20" width="10.42578125" style="62" customWidth="1"/>
    <col min="21" max="21" width="14.140625" style="62" customWidth="1"/>
    <col min="22" max="22" width="7" style="62" customWidth="1"/>
    <col min="23" max="24" width="7.28515625" style="62" bestFit="1" customWidth="1"/>
    <col min="25" max="16384" width="11.42578125" style="62"/>
  </cols>
  <sheetData>
    <row r="1" spans="1:25" x14ac:dyDescent="0.2">
      <c r="A1" s="418" t="s">
        <v>15</v>
      </c>
      <c r="B1" s="418"/>
      <c r="C1" s="418"/>
      <c r="D1" s="418"/>
      <c r="E1" s="418"/>
      <c r="F1" s="418"/>
      <c r="G1" s="418"/>
      <c r="H1" s="418"/>
      <c r="I1" s="418"/>
      <c r="J1" s="418"/>
      <c r="K1" s="418"/>
      <c r="L1" s="418"/>
      <c r="M1" s="418"/>
      <c r="N1" s="418"/>
      <c r="O1" s="418"/>
      <c r="P1" s="418"/>
      <c r="Q1" s="418"/>
      <c r="R1" s="418"/>
      <c r="S1" s="418"/>
      <c r="T1" s="418"/>
      <c r="U1" s="418"/>
      <c r="V1" s="418"/>
      <c r="W1" s="418"/>
      <c r="X1" s="418"/>
    </row>
    <row r="2" spans="1:25" x14ac:dyDescent="0.2">
      <c r="A2" s="418" t="s">
        <v>52</v>
      </c>
      <c r="B2" s="418"/>
      <c r="C2" s="418"/>
      <c r="D2" s="418"/>
      <c r="E2" s="418"/>
      <c r="F2" s="418"/>
      <c r="G2" s="418"/>
      <c r="H2" s="418"/>
      <c r="I2" s="418"/>
      <c r="J2" s="418"/>
      <c r="K2" s="418"/>
      <c r="L2" s="418"/>
      <c r="M2" s="418"/>
      <c r="N2" s="418"/>
      <c r="O2" s="418"/>
      <c r="P2" s="418"/>
      <c r="Q2" s="418"/>
      <c r="R2" s="418"/>
      <c r="S2" s="418"/>
      <c r="T2" s="418"/>
      <c r="U2" s="418"/>
      <c r="V2" s="418"/>
      <c r="W2" s="418"/>
      <c r="X2" s="418"/>
    </row>
    <row r="3" spans="1:25" x14ac:dyDescent="0.2">
      <c r="A3" s="406" t="s">
        <v>114</v>
      </c>
      <c r="B3" s="406"/>
      <c r="C3" s="406"/>
      <c r="D3" s="406"/>
      <c r="E3" s="406"/>
      <c r="F3" s="406"/>
      <c r="G3" s="406"/>
      <c r="H3" s="406"/>
      <c r="I3" s="406"/>
      <c r="J3" s="406"/>
      <c r="K3" s="406"/>
      <c r="L3" s="406"/>
      <c r="M3" s="406"/>
      <c r="N3" s="406"/>
      <c r="O3" s="406"/>
      <c r="P3" s="406"/>
      <c r="Q3" s="406"/>
      <c r="R3" s="406"/>
      <c r="S3" s="406"/>
      <c r="T3" s="406"/>
      <c r="U3" s="406"/>
      <c r="V3" s="406"/>
      <c r="W3" s="406"/>
      <c r="X3" s="406"/>
    </row>
    <row r="4" spans="1:25" hidden="1" x14ac:dyDescent="0.2">
      <c r="A4" s="406" t="s">
        <v>50</v>
      </c>
      <c r="B4" s="406"/>
      <c r="C4" s="406"/>
      <c r="D4" s="406"/>
      <c r="E4" s="406"/>
      <c r="F4" s="406"/>
      <c r="G4" s="406"/>
      <c r="H4" s="406"/>
      <c r="I4" s="406"/>
      <c r="J4" s="406"/>
      <c r="K4" s="406"/>
      <c r="L4" s="406"/>
      <c r="M4" s="406"/>
      <c r="N4" s="406"/>
      <c r="O4" s="406"/>
      <c r="P4" s="406"/>
      <c r="Q4" s="406"/>
      <c r="R4" s="406"/>
      <c r="S4" s="406"/>
      <c r="T4" s="406"/>
      <c r="U4" s="406"/>
      <c r="V4" s="406"/>
      <c r="W4" s="406"/>
      <c r="X4" s="406"/>
    </row>
    <row r="5" spans="1:25" hidden="1" x14ac:dyDescent="0.2">
      <c r="A5" s="406" t="s">
        <v>51</v>
      </c>
      <c r="B5" s="406"/>
      <c r="C5" s="406"/>
      <c r="D5" s="406"/>
      <c r="E5" s="406"/>
      <c r="F5" s="406"/>
      <c r="G5" s="406"/>
      <c r="H5" s="406"/>
      <c r="I5" s="406"/>
      <c r="J5" s="406"/>
      <c r="K5" s="406"/>
      <c r="L5" s="406"/>
      <c r="M5" s="406"/>
      <c r="N5" s="406"/>
      <c r="O5" s="406"/>
      <c r="P5" s="406"/>
      <c r="Q5" s="406"/>
      <c r="R5" s="406"/>
      <c r="S5" s="406"/>
      <c r="T5" s="406"/>
      <c r="U5" s="406"/>
      <c r="V5" s="406"/>
      <c r="W5" s="406"/>
      <c r="X5" s="406"/>
    </row>
    <row r="6" spans="1:25" hidden="1" x14ac:dyDescent="0.2">
      <c r="A6" s="406" t="s">
        <v>135</v>
      </c>
      <c r="B6" s="406"/>
      <c r="C6" s="406"/>
      <c r="D6" s="406"/>
      <c r="E6" s="406"/>
      <c r="F6" s="406"/>
      <c r="G6" s="406"/>
      <c r="H6" s="406"/>
      <c r="I6" s="406"/>
      <c r="J6" s="406"/>
      <c r="K6" s="406"/>
      <c r="L6" s="406"/>
      <c r="M6" s="406"/>
      <c r="N6" s="406"/>
      <c r="O6" s="406"/>
      <c r="P6" s="406"/>
      <c r="Q6" s="406"/>
      <c r="R6" s="406"/>
      <c r="S6" s="406"/>
      <c r="T6" s="406"/>
      <c r="U6" s="406"/>
      <c r="V6" s="406"/>
      <c r="W6" s="406"/>
      <c r="X6" s="406"/>
    </row>
    <row r="7" spans="1:25" x14ac:dyDescent="0.2">
      <c r="A7" s="63"/>
      <c r="B7" s="63"/>
      <c r="C7" s="63"/>
      <c r="D7" s="63"/>
      <c r="E7" s="63"/>
      <c r="F7" s="63"/>
      <c r="G7" s="63"/>
      <c r="H7" s="63"/>
      <c r="I7" s="63"/>
      <c r="J7" s="63"/>
      <c r="K7" s="63"/>
      <c r="L7" s="63"/>
      <c r="M7" s="63"/>
      <c r="N7" s="63"/>
      <c r="O7" s="63"/>
      <c r="P7" s="63"/>
      <c r="Q7" s="63"/>
    </row>
    <row r="8" spans="1:25" x14ac:dyDescent="0.2">
      <c r="A8" s="64" t="s">
        <v>36</v>
      </c>
      <c r="B8" s="64"/>
      <c r="C8" s="64" t="s">
        <v>185</v>
      </c>
      <c r="D8" s="65"/>
      <c r="E8" s="65"/>
      <c r="F8" s="65"/>
      <c r="G8" s="65"/>
      <c r="H8" s="65"/>
      <c r="I8" s="65"/>
      <c r="J8" s="65"/>
      <c r="K8" s="65"/>
      <c r="L8" s="66"/>
      <c r="M8" s="66"/>
      <c r="N8" s="66"/>
      <c r="O8" s="66"/>
      <c r="P8" s="66"/>
      <c r="Q8" s="66"/>
    </row>
    <row r="9" spans="1:25" x14ac:dyDescent="0.2">
      <c r="A9" s="64" t="s">
        <v>0</v>
      </c>
      <c r="B9" s="67"/>
      <c r="C9" s="64" t="s">
        <v>117</v>
      </c>
      <c r="D9" s="65"/>
      <c r="E9" s="65"/>
      <c r="F9" s="65"/>
      <c r="G9" s="65"/>
      <c r="H9" s="65"/>
      <c r="I9" s="65"/>
      <c r="J9" s="65"/>
      <c r="K9" s="65"/>
      <c r="L9" s="66"/>
      <c r="M9" s="66"/>
      <c r="N9" s="66"/>
      <c r="O9" s="66"/>
      <c r="P9" s="66"/>
      <c r="Q9" s="66"/>
    </row>
    <row r="10" spans="1:25" x14ac:dyDescent="0.2">
      <c r="A10" s="64" t="s">
        <v>60</v>
      </c>
      <c r="B10" s="67"/>
      <c r="C10" s="64" t="s">
        <v>186</v>
      </c>
      <c r="D10" s="65"/>
      <c r="E10" s="65"/>
      <c r="F10" s="65"/>
      <c r="G10" s="65"/>
      <c r="H10" s="65"/>
      <c r="I10" s="65"/>
      <c r="J10" s="65"/>
      <c r="K10" s="65"/>
      <c r="L10" s="66"/>
      <c r="M10" s="66"/>
      <c r="N10" s="66"/>
      <c r="O10" s="66"/>
      <c r="P10" s="66"/>
      <c r="Q10" s="66"/>
    </row>
    <row r="11" spans="1:25" x14ac:dyDescent="0.2">
      <c r="A11" s="64" t="s">
        <v>6</v>
      </c>
      <c r="B11" s="67"/>
      <c r="C11" s="64" t="s">
        <v>187</v>
      </c>
      <c r="D11" s="65"/>
      <c r="E11" s="65"/>
      <c r="F11" s="65"/>
      <c r="G11" s="65"/>
      <c r="H11" s="65"/>
      <c r="I11" s="65"/>
      <c r="J11" s="65"/>
      <c r="K11" s="65"/>
      <c r="L11" s="66"/>
      <c r="M11" s="66"/>
      <c r="N11" s="66"/>
      <c r="O11" s="66"/>
      <c r="P11" s="66"/>
      <c r="Q11" s="66"/>
    </row>
    <row r="12" spans="1:25" x14ac:dyDescent="0.2">
      <c r="A12" s="68" t="s">
        <v>38</v>
      </c>
      <c r="B12" s="68"/>
      <c r="C12" s="69" t="s">
        <v>188</v>
      </c>
      <c r="D12" s="65"/>
      <c r="E12" s="65"/>
      <c r="F12" s="65"/>
      <c r="G12" s="65"/>
      <c r="H12" s="65"/>
      <c r="I12" s="65"/>
      <c r="J12" s="65"/>
      <c r="K12" s="65"/>
      <c r="L12" s="66"/>
      <c r="M12" s="66"/>
      <c r="N12" s="66"/>
      <c r="O12" s="66"/>
      <c r="P12" s="66"/>
      <c r="Q12" s="66"/>
      <c r="U12" s="70"/>
      <c r="V12" s="407"/>
      <c r="W12" s="407"/>
      <c r="X12" s="407"/>
      <c r="Y12" s="66"/>
    </row>
    <row r="13" spans="1:25" x14ac:dyDescent="0.2">
      <c r="A13" s="406" t="s">
        <v>3</v>
      </c>
      <c r="B13" s="406"/>
      <c r="C13" s="406"/>
      <c r="D13" s="406"/>
      <c r="E13" s="406"/>
      <c r="F13" s="406"/>
      <c r="G13" s="406"/>
      <c r="H13" s="406"/>
      <c r="I13" s="406"/>
      <c r="J13" s="406"/>
      <c r="K13" s="406"/>
      <c r="L13" s="406"/>
      <c r="M13" s="406"/>
      <c r="N13" s="406"/>
      <c r="O13" s="406"/>
      <c r="P13" s="406"/>
      <c r="Q13" s="406"/>
      <c r="R13" s="406"/>
      <c r="S13" s="406"/>
      <c r="T13" s="406"/>
      <c r="U13" s="406"/>
      <c r="V13" s="406"/>
      <c r="W13" s="406"/>
      <c r="X13" s="406"/>
    </row>
    <row r="14" spans="1:25" ht="39.75" customHeight="1" x14ac:dyDescent="0.2">
      <c r="A14" s="408" t="s">
        <v>189</v>
      </c>
      <c r="B14" s="408"/>
      <c r="C14" s="408"/>
      <c r="D14" s="408"/>
      <c r="E14" s="408"/>
      <c r="F14" s="408"/>
      <c r="G14" s="408"/>
      <c r="H14" s="408"/>
      <c r="I14" s="408"/>
      <c r="J14" s="408"/>
      <c r="K14" s="408"/>
      <c r="L14" s="408"/>
      <c r="M14" s="408"/>
      <c r="N14" s="408"/>
      <c r="O14" s="408"/>
      <c r="P14" s="408"/>
      <c r="Q14" s="408"/>
      <c r="R14" s="408"/>
      <c r="S14" s="408"/>
      <c r="T14" s="408"/>
      <c r="U14" s="408"/>
      <c r="V14" s="408"/>
      <c r="W14" s="408"/>
      <c r="X14" s="408"/>
    </row>
    <row r="15" spans="1:25" x14ac:dyDescent="0.2">
      <c r="A15" s="66"/>
      <c r="B15" s="66"/>
      <c r="C15" s="66"/>
      <c r="D15" s="66"/>
      <c r="E15" s="66"/>
      <c r="F15" s="66"/>
      <c r="G15" s="66"/>
      <c r="H15" s="66"/>
      <c r="I15" s="66"/>
      <c r="J15" s="66"/>
      <c r="K15" s="66"/>
      <c r="L15" s="66"/>
      <c r="M15" s="66"/>
      <c r="N15" s="66"/>
      <c r="O15" s="66"/>
      <c r="P15" s="66"/>
      <c r="Q15" s="66"/>
    </row>
    <row r="16" spans="1:25" ht="12.75" customHeight="1" x14ac:dyDescent="0.2">
      <c r="A16" s="409" t="s">
        <v>4</v>
      </c>
      <c r="B16" s="410"/>
      <c r="C16" s="411"/>
      <c r="D16" s="412" t="s">
        <v>7</v>
      </c>
      <c r="E16" s="412" t="s">
        <v>17</v>
      </c>
      <c r="F16" s="414" t="s">
        <v>18</v>
      </c>
      <c r="G16" s="415"/>
      <c r="H16" s="414" t="s">
        <v>19</v>
      </c>
      <c r="I16" s="415"/>
      <c r="J16" s="409" t="s">
        <v>13</v>
      </c>
      <c r="K16" s="411"/>
      <c r="L16" s="409" t="s">
        <v>9</v>
      </c>
      <c r="M16" s="411"/>
      <c r="N16" s="409" t="s">
        <v>12</v>
      </c>
      <c r="O16" s="411"/>
      <c r="P16" s="409" t="s">
        <v>14</v>
      </c>
      <c r="Q16" s="411"/>
      <c r="R16" s="400" t="s">
        <v>27</v>
      </c>
      <c r="S16" s="400"/>
      <c r="T16" s="400"/>
      <c r="U16" s="416" t="s">
        <v>28</v>
      </c>
      <c r="V16" s="414" t="s">
        <v>30</v>
      </c>
      <c r="W16" s="417"/>
      <c r="X16" s="415"/>
    </row>
    <row r="17" spans="1:24" x14ac:dyDescent="0.2">
      <c r="A17" s="71" t="s">
        <v>16</v>
      </c>
      <c r="B17" s="400" t="s">
        <v>5</v>
      </c>
      <c r="C17" s="400"/>
      <c r="D17" s="413"/>
      <c r="E17" s="413"/>
      <c r="F17" s="72" t="s">
        <v>20</v>
      </c>
      <c r="G17" s="72" t="s">
        <v>21</v>
      </c>
      <c r="H17" s="72" t="s">
        <v>22</v>
      </c>
      <c r="I17" s="72" t="s">
        <v>23</v>
      </c>
      <c r="J17" s="73" t="s">
        <v>10</v>
      </c>
      <c r="K17" s="73" t="s">
        <v>11</v>
      </c>
      <c r="L17" s="73" t="s">
        <v>10</v>
      </c>
      <c r="M17" s="73" t="s">
        <v>11</v>
      </c>
      <c r="N17" s="73" t="s">
        <v>10</v>
      </c>
      <c r="O17" s="73" t="s">
        <v>11</v>
      </c>
      <c r="P17" s="73" t="s">
        <v>10</v>
      </c>
      <c r="Q17" s="73" t="s">
        <v>11</v>
      </c>
      <c r="R17" s="73" t="s">
        <v>10</v>
      </c>
      <c r="S17" s="73" t="s">
        <v>11</v>
      </c>
      <c r="T17" s="73" t="s">
        <v>29</v>
      </c>
      <c r="U17" s="416"/>
      <c r="V17" s="72" t="s">
        <v>31</v>
      </c>
      <c r="W17" s="72" t="s">
        <v>32</v>
      </c>
      <c r="X17" s="72" t="s">
        <v>33</v>
      </c>
    </row>
    <row r="18" spans="1:24" ht="60" x14ac:dyDescent="0.2">
      <c r="A18" s="74">
        <v>1</v>
      </c>
      <c r="B18" s="401" t="s">
        <v>190</v>
      </c>
      <c r="C18" s="402"/>
      <c r="D18" s="75" t="s">
        <v>86</v>
      </c>
      <c r="E18" s="75">
        <v>35</v>
      </c>
      <c r="F18" s="76">
        <f>$F$22*E18/100</f>
        <v>1392528.9</v>
      </c>
      <c r="G18" s="76">
        <f>$G$22*E18/100</f>
        <v>1392528.9</v>
      </c>
      <c r="H18" s="74">
        <f t="shared" ref="H18:I20" si="0">J18+L18+N18+P18</f>
        <v>12</v>
      </c>
      <c r="I18" s="77">
        <f t="shared" si="0"/>
        <v>14</v>
      </c>
      <c r="J18" s="74">
        <v>3</v>
      </c>
      <c r="K18" s="78">
        <v>3</v>
      </c>
      <c r="L18" s="74">
        <v>3</v>
      </c>
      <c r="M18" s="77">
        <v>3</v>
      </c>
      <c r="N18" s="74">
        <v>3</v>
      </c>
      <c r="O18" s="77">
        <v>3</v>
      </c>
      <c r="P18" s="323">
        <v>3</v>
      </c>
      <c r="Q18" s="324">
        <v>5</v>
      </c>
      <c r="R18" s="79">
        <v>3</v>
      </c>
      <c r="S18" s="79">
        <f>K18+M18+O18+Q18</f>
        <v>14</v>
      </c>
      <c r="T18" s="79">
        <v>0</v>
      </c>
      <c r="U18" s="326" t="s">
        <v>1147</v>
      </c>
      <c r="V18" s="77">
        <f>Q18/P18*100</f>
        <v>166.66666666666669</v>
      </c>
      <c r="W18" s="77">
        <f>G18/F18*100</f>
        <v>100</v>
      </c>
      <c r="X18" s="77">
        <f>V18/W18*100</f>
        <v>166.66666666666669</v>
      </c>
    </row>
    <row r="19" spans="1:24" ht="45" customHeight="1" x14ac:dyDescent="0.2">
      <c r="A19" s="74">
        <v>2</v>
      </c>
      <c r="B19" s="401" t="s">
        <v>191</v>
      </c>
      <c r="C19" s="402"/>
      <c r="D19" s="75" t="s">
        <v>86</v>
      </c>
      <c r="E19" s="75">
        <v>35</v>
      </c>
      <c r="F19" s="76">
        <f>$F$22*E19/100</f>
        <v>1392528.9</v>
      </c>
      <c r="G19" s="76">
        <f>$G$22*E19/100</f>
        <v>1392528.9</v>
      </c>
      <c r="H19" s="74">
        <f t="shared" si="0"/>
        <v>12</v>
      </c>
      <c r="I19" s="77">
        <f t="shared" si="0"/>
        <v>12</v>
      </c>
      <c r="J19" s="74">
        <v>3</v>
      </c>
      <c r="K19" s="78">
        <v>3</v>
      </c>
      <c r="L19" s="74">
        <v>3</v>
      </c>
      <c r="M19" s="77">
        <v>3</v>
      </c>
      <c r="N19" s="74">
        <v>3</v>
      </c>
      <c r="O19" s="77">
        <v>3</v>
      </c>
      <c r="P19" s="323">
        <v>3</v>
      </c>
      <c r="Q19" s="324">
        <v>3</v>
      </c>
      <c r="R19" s="79">
        <v>3</v>
      </c>
      <c r="S19" s="79">
        <f>K19+M19+O19+Q19</f>
        <v>12</v>
      </c>
      <c r="T19" s="79">
        <v>0</v>
      </c>
      <c r="U19" s="327"/>
      <c r="V19" s="77">
        <f t="shared" ref="V19:V22" si="1">Q19/P19*100</f>
        <v>100</v>
      </c>
      <c r="W19" s="77">
        <f>G19/F19*100</f>
        <v>100</v>
      </c>
      <c r="X19" s="77">
        <f>V19/W19*100</f>
        <v>100</v>
      </c>
    </row>
    <row r="20" spans="1:24" ht="60" x14ac:dyDescent="0.2">
      <c r="A20" s="74">
        <v>3</v>
      </c>
      <c r="B20" s="401" t="s">
        <v>192</v>
      </c>
      <c r="C20" s="402"/>
      <c r="D20" s="75" t="s">
        <v>164</v>
      </c>
      <c r="E20" s="75">
        <v>30</v>
      </c>
      <c r="F20" s="76">
        <f>$F$22*E20/100</f>
        <v>1193596.2</v>
      </c>
      <c r="G20" s="76">
        <f>$G$22*E20/100</f>
        <v>1193596.2</v>
      </c>
      <c r="H20" s="74">
        <f t="shared" si="0"/>
        <v>12</v>
      </c>
      <c r="I20" s="77">
        <f t="shared" si="0"/>
        <v>25</v>
      </c>
      <c r="J20" s="80">
        <v>3</v>
      </c>
      <c r="K20" s="78">
        <v>3</v>
      </c>
      <c r="L20" s="74">
        <v>3</v>
      </c>
      <c r="M20" s="77">
        <v>3</v>
      </c>
      <c r="N20" s="74">
        <v>3</v>
      </c>
      <c r="O20" s="77">
        <v>3</v>
      </c>
      <c r="P20" s="323">
        <v>3</v>
      </c>
      <c r="Q20" s="324">
        <v>16</v>
      </c>
      <c r="R20" s="79">
        <v>3</v>
      </c>
      <c r="S20" s="79">
        <f>K20+M20+O20+Q20</f>
        <v>25</v>
      </c>
      <c r="T20" s="79">
        <v>0</v>
      </c>
      <c r="U20" s="326" t="s">
        <v>1148</v>
      </c>
      <c r="V20" s="77">
        <f t="shared" si="1"/>
        <v>533.33333333333326</v>
      </c>
      <c r="W20" s="77">
        <f>G20/F20*100</f>
        <v>100</v>
      </c>
      <c r="X20" s="77">
        <f>V20/W20*100</f>
        <v>533.33333333333326</v>
      </c>
    </row>
    <row r="21" spans="1:24" ht="45" customHeight="1" x14ac:dyDescent="0.2">
      <c r="A21" s="74"/>
      <c r="B21" s="401"/>
      <c r="C21" s="402"/>
      <c r="D21" s="75"/>
      <c r="E21" s="75"/>
      <c r="F21" s="76"/>
      <c r="G21" s="76"/>
      <c r="H21" s="74"/>
      <c r="I21" s="77"/>
      <c r="J21" s="74"/>
      <c r="K21" s="78"/>
      <c r="L21" s="74"/>
      <c r="M21" s="77"/>
      <c r="N21" s="74"/>
      <c r="O21" s="77"/>
      <c r="P21" s="74"/>
      <c r="Q21" s="77"/>
      <c r="R21" s="74"/>
      <c r="S21" s="74"/>
      <c r="T21" s="74"/>
      <c r="U21" s="74"/>
      <c r="V21" s="77"/>
      <c r="W21" s="77"/>
      <c r="X21" s="77"/>
    </row>
    <row r="22" spans="1:24" s="65" customFormat="1" ht="36.75" customHeight="1" x14ac:dyDescent="0.2">
      <c r="A22" s="403" t="s">
        <v>24</v>
      </c>
      <c r="B22" s="404"/>
      <c r="C22" s="405"/>
      <c r="D22" s="75"/>
      <c r="E22" s="75">
        <f>SUM(E18:E21)</f>
        <v>100</v>
      </c>
      <c r="F22" s="81">
        <f>SEGUIMIENTO!D7</f>
        <v>3978654</v>
      </c>
      <c r="G22" s="81">
        <f>SEGUIMIENTO!E7</f>
        <v>3978654</v>
      </c>
      <c r="H22" s="75">
        <f t="shared" ref="H22:Q22" si="2">SUM(H18:H21)</f>
        <v>36</v>
      </c>
      <c r="I22" s="75">
        <f t="shared" si="2"/>
        <v>51</v>
      </c>
      <c r="J22" s="75">
        <f t="shared" si="2"/>
        <v>9</v>
      </c>
      <c r="K22" s="75">
        <f t="shared" si="2"/>
        <v>9</v>
      </c>
      <c r="L22" s="75">
        <f t="shared" si="2"/>
        <v>9</v>
      </c>
      <c r="M22" s="75">
        <f t="shared" si="2"/>
        <v>9</v>
      </c>
      <c r="N22" s="75">
        <f t="shared" si="2"/>
        <v>9</v>
      </c>
      <c r="O22" s="75">
        <f t="shared" si="2"/>
        <v>9</v>
      </c>
      <c r="P22" s="75">
        <f t="shared" si="2"/>
        <v>9</v>
      </c>
      <c r="Q22" s="75">
        <f t="shared" si="2"/>
        <v>24</v>
      </c>
      <c r="R22" s="74">
        <f>J24+L24+N24+P24</f>
        <v>0</v>
      </c>
      <c r="S22" s="74">
        <f>K24+M24+O24+Q24</f>
        <v>0</v>
      </c>
      <c r="T22" s="74">
        <f>S22-R22</f>
        <v>0</v>
      </c>
      <c r="U22" s="74"/>
      <c r="V22" s="77">
        <f t="shared" si="1"/>
        <v>266.66666666666663</v>
      </c>
      <c r="W22" s="77">
        <f>G22/F22*100</f>
        <v>100</v>
      </c>
      <c r="X22" s="77">
        <f>V22/W22*100</f>
        <v>266.66666666666663</v>
      </c>
    </row>
    <row r="23" spans="1:24" s="66" customFormat="1" ht="48" customHeight="1" x14ac:dyDescent="0.2">
      <c r="F23" s="82"/>
      <c r="R23" s="83"/>
      <c r="S23" s="83"/>
      <c r="T23" s="83"/>
      <c r="U23" s="83"/>
      <c r="V23" s="62"/>
      <c r="W23" s="62"/>
      <c r="X23" s="62"/>
    </row>
    <row r="24" spans="1:24" s="66" customFormat="1" ht="14.25" customHeight="1" x14ac:dyDescent="0.2">
      <c r="B24" s="84" t="s">
        <v>25</v>
      </c>
      <c r="F24" s="82"/>
      <c r="H24" s="66" t="s">
        <v>26</v>
      </c>
      <c r="R24" s="85"/>
      <c r="S24" s="85"/>
      <c r="T24" s="85"/>
      <c r="U24" s="85"/>
      <c r="V24" s="62"/>
      <c r="W24" s="62"/>
      <c r="X24" s="62"/>
    </row>
    <row r="27" spans="1:24" x14ac:dyDescent="0.2">
      <c r="A27" s="6"/>
      <c r="B27" s="6"/>
      <c r="C27" s="6"/>
      <c r="D27" s="6"/>
      <c r="E27" s="6"/>
      <c r="F27" s="6"/>
      <c r="G27" s="6"/>
      <c r="H27" s="6"/>
      <c r="I27" s="6"/>
      <c r="J27" s="6"/>
      <c r="K27" s="6"/>
      <c r="L27" s="6"/>
      <c r="M27" s="6"/>
      <c r="N27" s="6"/>
      <c r="O27" s="6"/>
      <c r="P27" s="6"/>
      <c r="Q27" s="6"/>
      <c r="R27" s="50"/>
      <c r="S27" s="50"/>
      <c r="T27" s="395"/>
      <c r="U27" s="395"/>
      <c r="V27" s="6"/>
    </row>
    <row r="28" spans="1:24" x14ac:dyDescent="0.2">
      <c r="A28" s="388" t="s">
        <v>54</v>
      </c>
      <c r="B28" s="388"/>
      <c r="C28" s="388"/>
      <c r="D28" s="6"/>
      <c r="E28" s="6"/>
      <c r="F28" s="6"/>
      <c r="G28" s="6"/>
      <c r="H28" s="387" t="s">
        <v>193</v>
      </c>
      <c r="I28" s="387"/>
      <c r="J28" s="387"/>
      <c r="K28" s="387"/>
      <c r="L28" s="387"/>
      <c r="M28" s="387"/>
      <c r="N28" s="387"/>
      <c r="O28" s="387"/>
      <c r="P28" s="387"/>
      <c r="Q28" s="387"/>
      <c r="R28" s="387"/>
      <c r="S28" s="387"/>
      <c r="T28" s="387"/>
      <c r="U28" s="387"/>
      <c r="V28" s="387"/>
    </row>
    <row r="29" spans="1:24" x14ac:dyDescent="0.2">
      <c r="A29" s="387" t="s">
        <v>53</v>
      </c>
      <c r="B29" s="387"/>
      <c r="C29" s="387"/>
      <c r="D29" s="6"/>
      <c r="E29" s="6"/>
      <c r="F29" s="6"/>
      <c r="G29" s="6"/>
      <c r="H29" s="387" t="s">
        <v>113</v>
      </c>
      <c r="I29" s="387"/>
      <c r="J29" s="387"/>
      <c r="K29" s="387"/>
      <c r="L29" s="387"/>
      <c r="M29" s="387"/>
      <c r="N29" s="387"/>
      <c r="O29" s="387"/>
      <c r="P29" s="387"/>
      <c r="Q29" s="387"/>
      <c r="R29" s="387"/>
      <c r="S29" s="387"/>
      <c r="T29" s="387"/>
      <c r="U29" s="387"/>
      <c r="V29" s="387"/>
    </row>
  </sheetData>
  <mergeCells count="32">
    <mergeCell ref="A1:X1"/>
    <mergeCell ref="A2:X2"/>
    <mergeCell ref="A3:X3"/>
    <mergeCell ref="A4:X4"/>
    <mergeCell ref="A5:X5"/>
    <mergeCell ref="A6:X6"/>
    <mergeCell ref="V12:X12"/>
    <mergeCell ref="A13:X13"/>
    <mergeCell ref="A14:X14"/>
    <mergeCell ref="A16:C16"/>
    <mergeCell ref="D16:D17"/>
    <mergeCell ref="E16:E17"/>
    <mergeCell ref="F16:G16"/>
    <mergeCell ref="H16:I16"/>
    <mergeCell ref="J16:K16"/>
    <mergeCell ref="L16:M16"/>
    <mergeCell ref="N16:O16"/>
    <mergeCell ref="P16:Q16"/>
    <mergeCell ref="R16:T16"/>
    <mergeCell ref="U16:U17"/>
    <mergeCell ref="V16:X16"/>
    <mergeCell ref="B17:C17"/>
    <mergeCell ref="A28:C28"/>
    <mergeCell ref="H28:V28"/>
    <mergeCell ref="A29:C29"/>
    <mergeCell ref="H29:V29"/>
    <mergeCell ref="B18:C18"/>
    <mergeCell ref="B19:C19"/>
    <mergeCell ref="B20:C20"/>
    <mergeCell ref="B21:C21"/>
    <mergeCell ref="A22:C22"/>
    <mergeCell ref="T27:U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topLeftCell="D21" workbookViewId="0">
      <selection activeCell="V35" sqref="V35"/>
    </sheetView>
  </sheetViews>
  <sheetFormatPr baseColWidth="10" defaultRowHeight="12.75" x14ac:dyDescent="0.2"/>
  <cols>
    <col min="1" max="1" width="5.42578125" style="36" customWidth="1"/>
    <col min="2" max="2" width="12" style="36" customWidth="1"/>
    <col min="3" max="3" width="43.7109375" style="36" customWidth="1"/>
    <col min="4" max="4" width="13.140625" style="36" customWidth="1"/>
    <col min="5" max="5" width="10.28515625" style="36" customWidth="1"/>
    <col min="6" max="6" width="11.42578125" style="36" customWidth="1"/>
    <col min="7" max="7" width="14.140625" style="36" customWidth="1"/>
    <col min="8" max="9" width="11.42578125" style="36" hidden="1" customWidth="1"/>
    <col min="10" max="10" width="10.28515625" style="36" hidden="1" customWidth="1"/>
    <col min="11" max="11" width="9.85546875" style="36" hidden="1" customWidth="1"/>
    <col min="12" max="12" width="10.5703125" style="36" hidden="1" customWidth="1"/>
    <col min="13" max="13" width="9.7109375" style="36" hidden="1" customWidth="1"/>
    <col min="14" max="14" width="11" style="36" hidden="1" customWidth="1"/>
    <col min="15" max="15" width="10.42578125" style="36" hidden="1" customWidth="1"/>
    <col min="16" max="16" width="11" style="36" customWidth="1"/>
    <col min="17" max="17" width="8.7109375" style="36" customWidth="1"/>
    <col min="18" max="20" width="11.42578125" style="36" customWidth="1"/>
    <col min="21" max="21" width="31.140625" style="36" customWidth="1"/>
    <col min="22" max="24" width="8.140625" style="36" customWidth="1"/>
    <col min="25" max="16384" width="11.42578125" style="36"/>
  </cols>
  <sheetData>
    <row r="1" spans="1:24" x14ac:dyDescent="0.2">
      <c r="A1" s="366" t="s">
        <v>15</v>
      </c>
      <c r="B1" s="366"/>
      <c r="C1" s="366"/>
      <c r="D1" s="366"/>
      <c r="E1" s="366"/>
      <c r="F1" s="366"/>
      <c r="G1" s="366"/>
      <c r="H1" s="366"/>
      <c r="I1" s="366"/>
      <c r="J1" s="366"/>
      <c r="K1" s="366"/>
      <c r="L1" s="366"/>
      <c r="M1" s="366"/>
      <c r="N1" s="366"/>
      <c r="O1" s="366"/>
      <c r="P1" s="366"/>
      <c r="Q1" s="366"/>
      <c r="R1" s="366"/>
      <c r="S1" s="366"/>
      <c r="T1" s="366"/>
      <c r="U1" s="366"/>
      <c r="V1" s="366"/>
      <c r="W1" s="366"/>
      <c r="X1" s="366"/>
    </row>
    <row r="2" spans="1:24" x14ac:dyDescent="0.2">
      <c r="A2" s="366" t="s">
        <v>52</v>
      </c>
      <c r="B2" s="366"/>
      <c r="C2" s="366"/>
      <c r="D2" s="366"/>
      <c r="E2" s="366"/>
      <c r="F2" s="366"/>
      <c r="G2" s="366"/>
      <c r="H2" s="366"/>
      <c r="I2" s="366"/>
      <c r="J2" s="366"/>
      <c r="K2" s="366"/>
      <c r="L2" s="366"/>
      <c r="M2" s="366"/>
      <c r="N2" s="366"/>
      <c r="O2" s="366"/>
      <c r="P2" s="366"/>
      <c r="Q2" s="366"/>
      <c r="R2" s="366"/>
      <c r="S2" s="366"/>
      <c r="T2" s="366"/>
      <c r="U2" s="366"/>
      <c r="V2" s="366"/>
      <c r="W2" s="366"/>
      <c r="X2" s="366"/>
    </row>
    <row r="3" spans="1:24" hidden="1" x14ac:dyDescent="0.2">
      <c r="A3" s="369" t="s">
        <v>50</v>
      </c>
      <c r="B3" s="369"/>
      <c r="C3" s="369"/>
      <c r="D3" s="369"/>
      <c r="E3" s="369"/>
      <c r="F3" s="369"/>
      <c r="G3" s="369"/>
      <c r="H3" s="369"/>
      <c r="I3" s="369"/>
      <c r="J3" s="369"/>
      <c r="K3" s="369"/>
      <c r="L3" s="369"/>
      <c r="M3" s="369"/>
      <c r="N3" s="369"/>
      <c r="O3" s="369"/>
      <c r="P3" s="369"/>
      <c r="Q3" s="369"/>
      <c r="R3" s="369"/>
      <c r="S3" s="369"/>
      <c r="T3" s="369"/>
      <c r="U3" s="369"/>
      <c r="V3" s="369"/>
      <c r="W3" s="369"/>
      <c r="X3" s="369"/>
    </row>
    <row r="4" spans="1:24" hidden="1" x14ac:dyDescent="0.2">
      <c r="A4" s="369" t="s">
        <v>50</v>
      </c>
      <c r="B4" s="369"/>
      <c r="C4" s="369"/>
      <c r="D4" s="369"/>
      <c r="E4" s="369"/>
      <c r="F4" s="369"/>
      <c r="G4" s="369"/>
      <c r="H4" s="369"/>
      <c r="I4" s="369"/>
      <c r="J4" s="369"/>
      <c r="K4" s="369"/>
      <c r="L4" s="369"/>
      <c r="M4" s="369"/>
      <c r="N4" s="369"/>
      <c r="O4" s="369"/>
      <c r="P4" s="369"/>
      <c r="Q4" s="369"/>
      <c r="R4" s="369"/>
      <c r="S4" s="369"/>
      <c r="T4" s="369"/>
      <c r="U4" s="369"/>
      <c r="V4" s="369"/>
      <c r="W4" s="369"/>
      <c r="X4" s="369"/>
    </row>
    <row r="5" spans="1:24" hidden="1" x14ac:dyDescent="0.2">
      <c r="A5" s="369" t="s">
        <v>51</v>
      </c>
      <c r="B5" s="369"/>
      <c r="C5" s="369"/>
      <c r="D5" s="369"/>
      <c r="E5" s="369"/>
      <c r="F5" s="369"/>
      <c r="G5" s="369"/>
      <c r="H5" s="369"/>
      <c r="I5" s="369"/>
      <c r="J5" s="369"/>
      <c r="K5" s="369"/>
      <c r="L5" s="369"/>
      <c r="M5" s="369"/>
      <c r="N5" s="369"/>
      <c r="O5" s="369"/>
      <c r="P5" s="369"/>
      <c r="Q5" s="369"/>
      <c r="R5" s="369"/>
      <c r="S5" s="369"/>
      <c r="T5" s="369"/>
      <c r="U5" s="369"/>
      <c r="V5" s="369"/>
      <c r="W5" s="369"/>
      <c r="X5" s="369"/>
    </row>
    <row r="6" spans="1:24" x14ac:dyDescent="0.2">
      <c r="A6" s="369" t="s">
        <v>57</v>
      </c>
      <c r="B6" s="369"/>
      <c r="C6" s="369"/>
      <c r="D6" s="369"/>
      <c r="E6" s="369"/>
      <c r="F6" s="369"/>
      <c r="G6" s="369"/>
      <c r="H6" s="369"/>
      <c r="I6" s="369"/>
      <c r="J6" s="369"/>
      <c r="K6" s="369"/>
      <c r="L6" s="369"/>
      <c r="M6" s="369"/>
      <c r="N6" s="369"/>
      <c r="O6" s="369"/>
      <c r="P6" s="369"/>
      <c r="Q6" s="369"/>
      <c r="R6" s="369"/>
      <c r="S6" s="369"/>
      <c r="T6" s="369"/>
      <c r="U6" s="369"/>
      <c r="V6" s="369"/>
      <c r="W6" s="369"/>
      <c r="X6" s="369"/>
    </row>
    <row r="7" spans="1:24" x14ac:dyDescent="0.2">
      <c r="A7" s="1"/>
      <c r="B7" s="1"/>
      <c r="C7" s="1"/>
      <c r="D7" s="1"/>
      <c r="E7" s="1"/>
      <c r="F7" s="1"/>
      <c r="G7" s="1"/>
      <c r="H7" s="1"/>
      <c r="I7" s="1"/>
      <c r="J7" s="1"/>
      <c r="K7" s="1"/>
      <c r="L7" s="1"/>
      <c r="M7" s="1"/>
      <c r="N7" s="1"/>
      <c r="O7" s="1"/>
      <c r="P7" s="1"/>
      <c r="Q7" s="1"/>
    </row>
    <row r="8" spans="1:24" x14ac:dyDescent="0.2">
      <c r="A8" s="367" t="s">
        <v>36</v>
      </c>
      <c r="B8" s="367"/>
      <c r="C8" s="27" t="s">
        <v>194</v>
      </c>
      <c r="D8" s="1"/>
      <c r="E8" s="1"/>
      <c r="F8" s="1"/>
      <c r="G8" s="1"/>
      <c r="H8" s="1"/>
      <c r="I8" s="1"/>
      <c r="J8" s="1"/>
      <c r="K8" s="1"/>
      <c r="L8" s="6"/>
      <c r="M8" s="6"/>
      <c r="N8" s="6"/>
      <c r="O8" s="6"/>
      <c r="P8" s="6"/>
      <c r="Q8" s="6"/>
    </row>
    <row r="9" spans="1:24" x14ac:dyDescent="0.2">
      <c r="A9" s="367" t="s">
        <v>0</v>
      </c>
      <c r="B9" s="367"/>
      <c r="C9" s="27" t="s">
        <v>117</v>
      </c>
      <c r="D9" s="1"/>
      <c r="E9" s="1"/>
      <c r="F9" s="1"/>
      <c r="G9" s="1"/>
      <c r="H9" s="1"/>
      <c r="I9" s="1"/>
      <c r="J9" s="1"/>
      <c r="K9" s="1"/>
      <c r="L9" s="6"/>
      <c r="M9" s="6"/>
      <c r="N9" s="6"/>
      <c r="O9" s="6"/>
      <c r="P9" s="6"/>
      <c r="Q9" s="6"/>
    </row>
    <row r="10" spans="1:24" x14ac:dyDescent="0.2">
      <c r="A10" s="367" t="s">
        <v>60</v>
      </c>
      <c r="B10" s="367"/>
      <c r="C10" s="27" t="s">
        <v>195</v>
      </c>
      <c r="D10" s="1"/>
      <c r="E10" s="1"/>
      <c r="F10" s="1"/>
      <c r="G10" s="1"/>
      <c r="H10" s="1"/>
      <c r="I10" s="1"/>
      <c r="J10" s="1"/>
      <c r="K10" s="1"/>
      <c r="L10" s="6"/>
      <c r="M10" s="6"/>
      <c r="N10" s="6"/>
      <c r="O10" s="6"/>
      <c r="P10" s="6"/>
      <c r="Q10" s="6"/>
    </row>
    <row r="11" spans="1:24" x14ac:dyDescent="0.2">
      <c r="A11" s="367" t="s">
        <v>6</v>
      </c>
      <c r="B11" s="367"/>
      <c r="C11" s="27" t="s">
        <v>187</v>
      </c>
      <c r="D11" s="1"/>
      <c r="E11" s="1"/>
      <c r="F11" s="1"/>
      <c r="G11" s="1"/>
      <c r="H11" s="1"/>
      <c r="I11" s="1"/>
      <c r="J11" s="1"/>
      <c r="K11" s="1"/>
      <c r="L11" s="6"/>
      <c r="M11" s="6"/>
      <c r="N11" s="6"/>
      <c r="O11" s="6"/>
      <c r="P11" s="6"/>
      <c r="Q11" s="6"/>
    </row>
    <row r="12" spans="1:24" x14ac:dyDescent="0.2">
      <c r="A12" s="393" t="s">
        <v>38</v>
      </c>
      <c r="B12" s="393"/>
      <c r="C12" s="26" t="s">
        <v>196</v>
      </c>
      <c r="D12" s="1"/>
      <c r="E12" s="1"/>
      <c r="F12" s="1"/>
      <c r="G12" s="1"/>
      <c r="H12" s="1"/>
      <c r="I12" s="1"/>
      <c r="J12" s="1"/>
      <c r="K12" s="1"/>
      <c r="L12" s="6"/>
      <c r="M12" s="6"/>
      <c r="N12" s="6"/>
      <c r="O12" s="6"/>
      <c r="P12" s="6"/>
      <c r="Q12" s="6"/>
      <c r="T12" s="1"/>
      <c r="U12" s="46"/>
      <c r="X12" s="23"/>
    </row>
    <row r="13" spans="1:24" s="1" customFormat="1" ht="12" x14ac:dyDescent="0.2">
      <c r="A13" s="369" t="s">
        <v>3</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row>
    <row r="14" spans="1:24" s="1" customFormat="1" ht="28.5" customHeight="1" x14ac:dyDescent="0.2">
      <c r="A14" s="383" t="s">
        <v>197</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row>
    <row r="15" spans="1:24" x14ac:dyDescent="0.2">
      <c r="A15" s="6"/>
      <c r="B15" s="6"/>
      <c r="C15" s="6"/>
      <c r="D15" s="6"/>
      <c r="E15" s="6"/>
      <c r="F15" s="6"/>
      <c r="G15" s="6"/>
      <c r="H15" s="6"/>
      <c r="I15" s="6"/>
      <c r="J15" s="6"/>
      <c r="K15" s="6"/>
      <c r="L15" s="6"/>
      <c r="M15" s="6"/>
      <c r="N15" s="6"/>
      <c r="O15" s="6"/>
      <c r="P15" s="6"/>
      <c r="Q15" s="6"/>
    </row>
    <row r="16" spans="1:24" x14ac:dyDescent="0.2">
      <c r="A16" s="380" t="s">
        <v>4</v>
      </c>
      <c r="B16" s="381"/>
      <c r="C16" s="382"/>
      <c r="D16" s="373" t="s">
        <v>7</v>
      </c>
      <c r="E16" s="373" t="s">
        <v>17</v>
      </c>
      <c r="F16" s="375" t="s">
        <v>18</v>
      </c>
      <c r="G16" s="376"/>
      <c r="H16" s="375" t="s">
        <v>19</v>
      </c>
      <c r="I16" s="376"/>
      <c r="J16" s="380" t="s">
        <v>13</v>
      </c>
      <c r="K16" s="382"/>
      <c r="L16" s="380" t="s">
        <v>9</v>
      </c>
      <c r="M16" s="382"/>
      <c r="N16" s="380" t="s">
        <v>12</v>
      </c>
      <c r="O16" s="382"/>
      <c r="P16" s="380" t="s">
        <v>14</v>
      </c>
      <c r="Q16" s="382"/>
      <c r="R16" s="386" t="s">
        <v>27</v>
      </c>
      <c r="S16" s="386"/>
      <c r="T16" s="386"/>
      <c r="U16" s="394" t="s">
        <v>28</v>
      </c>
      <c r="V16" s="375" t="s">
        <v>30</v>
      </c>
      <c r="W16" s="379"/>
      <c r="X16" s="376"/>
    </row>
    <row r="17" spans="1:24" x14ac:dyDescent="0.2">
      <c r="A17" s="2" t="s">
        <v>16</v>
      </c>
      <c r="B17" s="386" t="s">
        <v>5</v>
      </c>
      <c r="C17" s="386"/>
      <c r="D17" s="374"/>
      <c r="E17" s="374"/>
      <c r="F17" s="8" t="s">
        <v>20</v>
      </c>
      <c r="G17" s="8" t="s">
        <v>21</v>
      </c>
      <c r="H17" s="8" t="s">
        <v>22</v>
      </c>
      <c r="I17" s="8" t="s">
        <v>23</v>
      </c>
      <c r="J17" s="3" t="s">
        <v>10</v>
      </c>
      <c r="K17" s="3" t="s">
        <v>11</v>
      </c>
      <c r="L17" s="3" t="s">
        <v>10</v>
      </c>
      <c r="M17" s="3" t="s">
        <v>11</v>
      </c>
      <c r="N17" s="3" t="s">
        <v>10</v>
      </c>
      <c r="O17" s="3" t="s">
        <v>11</v>
      </c>
      <c r="P17" s="3" t="s">
        <v>10</v>
      </c>
      <c r="Q17" s="3" t="s">
        <v>11</v>
      </c>
      <c r="R17" s="3" t="s">
        <v>10</v>
      </c>
      <c r="S17" s="3" t="s">
        <v>11</v>
      </c>
      <c r="T17" s="3" t="s">
        <v>29</v>
      </c>
      <c r="U17" s="394"/>
      <c r="V17" s="8" t="s">
        <v>31</v>
      </c>
      <c r="W17" s="8" t="s">
        <v>32</v>
      </c>
      <c r="X17" s="8" t="s">
        <v>33</v>
      </c>
    </row>
    <row r="18" spans="1:24" ht="37.5" customHeight="1" x14ac:dyDescent="0.2">
      <c r="A18" s="9">
        <v>1</v>
      </c>
      <c r="B18" s="377" t="s">
        <v>198</v>
      </c>
      <c r="C18" s="378"/>
      <c r="D18" s="18" t="s">
        <v>199</v>
      </c>
      <c r="E18" s="86">
        <v>0.11</v>
      </c>
      <c r="F18" s="87">
        <f>$F$35*E18</f>
        <v>81608.34</v>
      </c>
      <c r="G18" s="87">
        <f t="shared" ref="G18:G34" si="0">$G$35*E18</f>
        <v>81608.34</v>
      </c>
      <c r="H18" s="13">
        <f>J18+L18+N18+P18</f>
        <v>4</v>
      </c>
      <c r="I18" s="4">
        <f>K18+M18+O18+Q18</f>
        <v>5</v>
      </c>
      <c r="J18" s="15">
        <v>1</v>
      </c>
      <c r="K18" s="7">
        <v>2</v>
      </c>
      <c r="L18" s="15">
        <v>1</v>
      </c>
      <c r="M18" s="7">
        <v>1</v>
      </c>
      <c r="N18" s="15">
        <v>1</v>
      </c>
      <c r="O18" s="271">
        <v>1</v>
      </c>
      <c r="P18" s="330">
        <v>1</v>
      </c>
      <c r="Q18" s="271">
        <v>1</v>
      </c>
      <c r="R18" s="13">
        <f>J18+L18+N18+P18</f>
        <v>4</v>
      </c>
      <c r="S18" s="13">
        <v>2</v>
      </c>
      <c r="T18" s="13">
        <f>S18-R18</f>
        <v>-2</v>
      </c>
      <c r="U18" s="271"/>
      <c r="V18" s="5">
        <f>Q18/P18*100</f>
        <v>100</v>
      </c>
      <c r="W18" s="5">
        <f>G18/F18*100</f>
        <v>100</v>
      </c>
      <c r="X18" s="5">
        <f>V18/W18*100</f>
        <v>100</v>
      </c>
    </row>
    <row r="19" spans="1:24" ht="24.75" customHeight="1" x14ac:dyDescent="0.2">
      <c r="A19" s="9">
        <v>2</v>
      </c>
      <c r="B19" s="377" t="s">
        <v>200</v>
      </c>
      <c r="C19" s="389"/>
      <c r="D19" s="18" t="s">
        <v>201</v>
      </c>
      <c r="E19" s="86">
        <v>7.0000000000000007E-2</v>
      </c>
      <c r="F19" s="87">
        <f>$F$35*E19</f>
        <v>51932.58</v>
      </c>
      <c r="G19" s="87">
        <f t="shared" si="0"/>
        <v>51932.58</v>
      </c>
      <c r="H19" s="13">
        <f t="shared" ref="H19:I34" si="1">J19+L19+N19+P19</f>
        <v>1</v>
      </c>
      <c r="I19" s="4">
        <f t="shared" si="1"/>
        <v>1</v>
      </c>
      <c r="J19" s="15">
        <v>0</v>
      </c>
      <c r="K19" s="7">
        <v>0</v>
      </c>
      <c r="L19" s="15">
        <v>1</v>
      </c>
      <c r="M19" s="7">
        <v>0</v>
      </c>
      <c r="N19" s="15">
        <v>0</v>
      </c>
      <c r="O19" s="271">
        <v>0</v>
      </c>
      <c r="P19" s="330">
        <v>0</v>
      </c>
      <c r="Q19" s="271">
        <v>1</v>
      </c>
      <c r="R19" s="13">
        <v>1</v>
      </c>
      <c r="S19" s="13">
        <v>1</v>
      </c>
      <c r="T19" s="13">
        <v>-16</v>
      </c>
      <c r="U19" s="271"/>
      <c r="V19" s="277"/>
      <c r="W19" s="5">
        <f t="shared" ref="W19:W35" si="2">G19/F19*100</f>
        <v>100</v>
      </c>
      <c r="X19" s="5">
        <f t="shared" ref="X19:X35" si="3">V19/W19*100</f>
        <v>0</v>
      </c>
    </row>
    <row r="20" spans="1:24" ht="36" x14ac:dyDescent="0.2">
      <c r="A20" s="9">
        <v>3</v>
      </c>
      <c r="B20" s="377" t="s">
        <v>202</v>
      </c>
      <c r="C20" s="378"/>
      <c r="D20" s="88" t="s">
        <v>203</v>
      </c>
      <c r="E20" s="86">
        <v>0.09</v>
      </c>
      <c r="F20" s="87">
        <f>$F$35*E18</f>
        <v>81608.34</v>
      </c>
      <c r="G20" s="87">
        <f t="shared" si="0"/>
        <v>66770.459999999992</v>
      </c>
      <c r="H20" s="13">
        <f t="shared" si="1"/>
        <v>300</v>
      </c>
      <c r="I20" s="4">
        <f t="shared" si="1"/>
        <v>236</v>
      </c>
      <c r="J20" s="15">
        <v>75</v>
      </c>
      <c r="K20" s="7">
        <v>34</v>
      </c>
      <c r="L20" s="15">
        <v>75</v>
      </c>
      <c r="M20" s="7">
        <v>75</v>
      </c>
      <c r="N20" s="15">
        <v>75</v>
      </c>
      <c r="O20" s="271">
        <v>36</v>
      </c>
      <c r="P20" s="330">
        <v>75</v>
      </c>
      <c r="Q20" s="271">
        <v>91</v>
      </c>
      <c r="R20" s="13">
        <f>J20+L20+N20+P20</f>
        <v>300</v>
      </c>
      <c r="S20" s="13">
        <v>40</v>
      </c>
      <c r="T20" s="13">
        <f t="shared" ref="T20:T25" si="4">S20-R20</f>
        <v>-260</v>
      </c>
      <c r="U20" s="272"/>
      <c r="V20" s="277">
        <f t="shared" ref="V20:V35" si="5">Q20/P20*100</f>
        <v>121.33333333333334</v>
      </c>
      <c r="W20" s="5">
        <f t="shared" si="2"/>
        <v>81.818181818181813</v>
      </c>
      <c r="X20" s="5">
        <f t="shared" si="3"/>
        <v>148.29629629629633</v>
      </c>
    </row>
    <row r="21" spans="1:24" ht="37.5" customHeight="1" x14ac:dyDescent="0.2">
      <c r="A21" s="9">
        <v>4</v>
      </c>
      <c r="B21" s="421" t="s">
        <v>204</v>
      </c>
      <c r="C21" s="422"/>
      <c r="D21" s="18" t="s">
        <v>205</v>
      </c>
      <c r="E21" s="86">
        <v>0.03</v>
      </c>
      <c r="F21" s="87">
        <f t="shared" ref="F21:F34" si="6">$F$35*E21</f>
        <v>22256.82</v>
      </c>
      <c r="G21" s="87">
        <f t="shared" si="0"/>
        <v>22256.82</v>
      </c>
      <c r="H21" s="13">
        <f t="shared" si="1"/>
        <v>0</v>
      </c>
      <c r="I21" s="4">
        <f t="shared" si="1"/>
        <v>1</v>
      </c>
      <c r="J21" s="15">
        <v>0</v>
      </c>
      <c r="K21" s="7">
        <v>0</v>
      </c>
      <c r="L21" s="15">
        <v>0</v>
      </c>
      <c r="M21" s="7">
        <v>0</v>
      </c>
      <c r="N21" s="15">
        <v>0</v>
      </c>
      <c r="O21" s="271">
        <v>0</v>
      </c>
      <c r="P21" s="330">
        <v>0</v>
      </c>
      <c r="Q21" s="271">
        <v>1</v>
      </c>
      <c r="R21" s="13">
        <f>J21+L21+N21+P21</f>
        <v>0</v>
      </c>
      <c r="S21" s="13">
        <v>0</v>
      </c>
      <c r="T21" s="13">
        <f t="shared" si="4"/>
        <v>0</v>
      </c>
      <c r="U21" s="271"/>
      <c r="V21" s="277"/>
      <c r="W21" s="5">
        <f t="shared" si="2"/>
        <v>100</v>
      </c>
      <c r="X21" s="5">
        <f t="shared" si="3"/>
        <v>0</v>
      </c>
    </row>
    <row r="22" spans="1:24" ht="32.25" customHeight="1" x14ac:dyDescent="0.2">
      <c r="A22" s="9">
        <v>5</v>
      </c>
      <c r="B22" s="377" t="s">
        <v>206</v>
      </c>
      <c r="C22" s="378"/>
      <c r="D22" s="18" t="s">
        <v>207</v>
      </c>
      <c r="E22" s="86">
        <v>0.03</v>
      </c>
      <c r="F22" s="87">
        <f t="shared" si="6"/>
        <v>22256.82</v>
      </c>
      <c r="G22" s="87">
        <f t="shared" si="0"/>
        <v>22256.82</v>
      </c>
      <c r="H22" s="13">
        <f t="shared" si="1"/>
        <v>12</v>
      </c>
      <c r="I22" s="4">
        <f t="shared" si="1"/>
        <v>12</v>
      </c>
      <c r="J22" s="15">
        <v>3</v>
      </c>
      <c r="K22" s="7">
        <v>3</v>
      </c>
      <c r="L22" s="15">
        <v>3</v>
      </c>
      <c r="M22" s="7">
        <v>3</v>
      </c>
      <c r="N22" s="15">
        <v>3</v>
      </c>
      <c r="O22" s="271">
        <v>3</v>
      </c>
      <c r="P22" s="330">
        <v>3</v>
      </c>
      <c r="Q22" s="271">
        <v>3</v>
      </c>
      <c r="R22" s="13">
        <f>J22+L22+N22+P22</f>
        <v>12</v>
      </c>
      <c r="S22" s="13">
        <v>6</v>
      </c>
      <c r="T22" s="13">
        <f t="shared" si="4"/>
        <v>-6</v>
      </c>
      <c r="U22" s="271"/>
      <c r="V22" s="277">
        <f t="shared" si="5"/>
        <v>100</v>
      </c>
      <c r="W22" s="5">
        <f t="shared" si="2"/>
        <v>100</v>
      </c>
      <c r="X22" s="5">
        <f t="shared" si="3"/>
        <v>100</v>
      </c>
    </row>
    <row r="23" spans="1:24" ht="32.25" customHeight="1" x14ac:dyDescent="0.2">
      <c r="A23" s="9">
        <v>6</v>
      </c>
      <c r="B23" s="377" t="s">
        <v>208</v>
      </c>
      <c r="C23" s="378"/>
      <c r="D23" s="18" t="s">
        <v>199</v>
      </c>
      <c r="E23" s="86">
        <v>0.04</v>
      </c>
      <c r="F23" s="87">
        <f t="shared" si="6"/>
        <v>29675.760000000002</v>
      </c>
      <c r="G23" s="87">
        <f t="shared" si="0"/>
        <v>29675.760000000002</v>
      </c>
      <c r="H23" s="13">
        <f t="shared" si="1"/>
        <v>1</v>
      </c>
      <c r="I23" s="4">
        <f t="shared" si="1"/>
        <v>1</v>
      </c>
      <c r="J23" s="15">
        <v>1</v>
      </c>
      <c r="K23" s="7">
        <v>1</v>
      </c>
      <c r="L23" s="15">
        <v>0</v>
      </c>
      <c r="M23" s="7">
        <v>0</v>
      </c>
      <c r="N23" s="15">
        <v>0</v>
      </c>
      <c r="O23" s="271">
        <v>0</v>
      </c>
      <c r="P23" s="330">
        <v>0</v>
      </c>
      <c r="Q23" s="271">
        <v>0</v>
      </c>
      <c r="R23" s="13">
        <v>0</v>
      </c>
      <c r="S23" s="13">
        <v>0</v>
      </c>
      <c r="T23" s="13">
        <f t="shared" si="4"/>
        <v>0</v>
      </c>
      <c r="U23" s="271"/>
      <c r="V23" s="277"/>
      <c r="W23" s="5">
        <f t="shared" si="2"/>
        <v>100</v>
      </c>
      <c r="X23" s="5">
        <f t="shared" si="3"/>
        <v>0</v>
      </c>
    </row>
    <row r="24" spans="1:24" ht="24.75" customHeight="1" x14ac:dyDescent="0.2">
      <c r="A24" s="9">
        <v>7</v>
      </c>
      <c r="B24" s="377" t="s">
        <v>209</v>
      </c>
      <c r="C24" s="378"/>
      <c r="D24" s="18" t="s">
        <v>201</v>
      </c>
      <c r="E24" s="89">
        <v>0.11</v>
      </c>
      <c r="F24" s="87">
        <f t="shared" si="6"/>
        <v>81608.34</v>
      </c>
      <c r="G24" s="87">
        <f t="shared" si="0"/>
        <v>81608.34</v>
      </c>
      <c r="H24" s="13">
        <f t="shared" si="1"/>
        <v>3</v>
      </c>
      <c r="I24" s="4">
        <f t="shared" si="1"/>
        <v>1</v>
      </c>
      <c r="J24" s="9">
        <v>0</v>
      </c>
      <c r="K24" s="7">
        <v>0</v>
      </c>
      <c r="L24" s="9">
        <v>1</v>
      </c>
      <c r="M24" s="7">
        <v>0</v>
      </c>
      <c r="N24" s="9">
        <v>1</v>
      </c>
      <c r="O24" s="271">
        <v>1</v>
      </c>
      <c r="P24" s="9">
        <v>1</v>
      </c>
      <c r="Q24" s="271">
        <v>0</v>
      </c>
      <c r="R24" s="13">
        <v>1</v>
      </c>
      <c r="S24" s="13">
        <v>1</v>
      </c>
      <c r="T24" s="13">
        <f t="shared" si="4"/>
        <v>0</v>
      </c>
      <c r="U24" s="271"/>
      <c r="V24" s="277">
        <f t="shared" si="5"/>
        <v>0</v>
      </c>
      <c r="W24" s="5">
        <f t="shared" si="2"/>
        <v>100</v>
      </c>
      <c r="X24" s="5">
        <f t="shared" si="3"/>
        <v>0</v>
      </c>
    </row>
    <row r="25" spans="1:24" ht="24.75" customHeight="1" x14ac:dyDescent="0.2">
      <c r="A25" s="9">
        <v>8</v>
      </c>
      <c r="B25" s="377" t="s">
        <v>210</v>
      </c>
      <c r="C25" s="378"/>
      <c r="D25" s="18" t="s">
        <v>201</v>
      </c>
      <c r="E25" s="89">
        <v>0.21</v>
      </c>
      <c r="F25" s="87">
        <f t="shared" si="6"/>
        <v>155797.74</v>
      </c>
      <c r="G25" s="87">
        <f t="shared" si="0"/>
        <v>155797.74</v>
      </c>
      <c r="H25" s="13">
        <f t="shared" si="1"/>
        <v>0</v>
      </c>
      <c r="I25" s="4">
        <f t="shared" si="1"/>
        <v>1</v>
      </c>
      <c r="J25" s="9">
        <v>0</v>
      </c>
      <c r="K25" s="7"/>
      <c r="L25" s="9">
        <v>0</v>
      </c>
      <c r="M25" s="7">
        <v>0</v>
      </c>
      <c r="N25" s="9">
        <v>0</v>
      </c>
      <c r="O25" s="271">
        <v>0</v>
      </c>
      <c r="P25" s="9">
        <v>0</v>
      </c>
      <c r="Q25" s="271">
        <v>1</v>
      </c>
      <c r="R25" s="13">
        <v>0</v>
      </c>
      <c r="S25" s="13">
        <v>0</v>
      </c>
      <c r="T25" s="13">
        <f t="shared" si="4"/>
        <v>0</v>
      </c>
      <c r="U25" s="271"/>
      <c r="V25" s="277"/>
      <c r="W25" s="5">
        <f t="shared" si="2"/>
        <v>100</v>
      </c>
      <c r="X25" s="5">
        <f t="shared" si="3"/>
        <v>0</v>
      </c>
    </row>
    <row r="26" spans="1:24" ht="27" customHeight="1" x14ac:dyDescent="0.2">
      <c r="A26" s="9">
        <v>9</v>
      </c>
      <c r="B26" s="377" t="s">
        <v>211</v>
      </c>
      <c r="C26" s="378"/>
      <c r="D26" s="18" t="s">
        <v>212</v>
      </c>
      <c r="E26" s="89">
        <v>0.04</v>
      </c>
      <c r="F26" s="87">
        <f t="shared" si="6"/>
        <v>29675.760000000002</v>
      </c>
      <c r="G26" s="87">
        <f t="shared" si="0"/>
        <v>29675.760000000002</v>
      </c>
      <c r="H26" s="13">
        <f t="shared" si="1"/>
        <v>300</v>
      </c>
      <c r="I26" s="4">
        <f t="shared" si="1"/>
        <v>104</v>
      </c>
      <c r="J26" s="9">
        <v>75</v>
      </c>
      <c r="K26" s="7">
        <v>6</v>
      </c>
      <c r="L26" s="9">
        <v>75</v>
      </c>
      <c r="M26" s="7">
        <v>7</v>
      </c>
      <c r="N26" s="9">
        <v>75</v>
      </c>
      <c r="O26" s="271">
        <v>16</v>
      </c>
      <c r="P26" s="9">
        <v>75</v>
      </c>
      <c r="Q26" s="271">
        <v>75</v>
      </c>
      <c r="R26" s="13">
        <v>20</v>
      </c>
      <c r="S26" s="13">
        <v>25</v>
      </c>
      <c r="T26" s="13"/>
      <c r="U26" s="272"/>
      <c r="V26" s="277">
        <f t="shared" si="5"/>
        <v>100</v>
      </c>
      <c r="W26" s="5">
        <f t="shared" si="2"/>
        <v>100</v>
      </c>
      <c r="X26" s="5">
        <f t="shared" si="3"/>
        <v>100</v>
      </c>
    </row>
    <row r="27" spans="1:24" ht="24.75" customHeight="1" x14ac:dyDescent="0.2">
      <c r="A27" s="9">
        <v>10</v>
      </c>
      <c r="B27" s="377" t="s">
        <v>213</v>
      </c>
      <c r="C27" s="378"/>
      <c r="D27" s="18" t="s">
        <v>214</v>
      </c>
      <c r="E27" s="89">
        <v>0.04</v>
      </c>
      <c r="F27" s="87">
        <f t="shared" si="6"/>
        <v>29675.760000000002</v>
      </c>
      <c r="G27" s="87">
        <f t="shared" si="0"/>
        <v>29675.760000000002</v>
      </c>
      <c r="H27" s="13">
        <f t="shared" si="1"/>
        <v>4</v>
      </c>
      <c r="I27" s="4">
        <f t="shared" si="1"/>
        <v>3</v>
      </c>
      <c r="J27" s="9">
        <v>1</v>
      </c>
      <c r="K27" s="7">
        <v>1</v>
      </c>
      <c r="L27" s="9">
        <v>1</v>
      </c>
      <c r="M27" s="7">
        <v>1</v>
      </c>
      <c r="N27" s="9">
        <v>1</v>
      </c>
      <c r="O27" s="271">
        <v>1</v>
      </c>
      <c r="P27" s="9">
        <v>1</v>
      </c>
      <c r="Q27" s="271">
        <v>0</v>
      </c>
      <c r="R27" s="13">
        <v>1</v>
      </c>
      <c r="S27" s="13">
        <v>1</v>
      </c>
      <c r="T27" s="13"/>
      <c r="U27" s="271"/>
      <c r="V27" s="277">
        <f t="shared" si="5"/>
        <v>0</v>
      </c>
      <c r="W27" s="5">
        <f t="shared" si="2"/>
        <v>100</v>
      </c>
      <c r="X27" s="5">
        <f t="shared" si="3"/>
        <v>0</v>
      </c>
    </row>
    <row r="28" spans="1:24" x14ac:dyDescent="0.2">
      <c r="A28" s="9">
        <v>11</v>
      </c>
      <c r="B28" s="377" t="s">
        <v>215</v>
      </c>
      <c r="C28" s="378"/>
      <c r="D28" s="18" t="s">
        <v>216</v>
      </c>
      <c r="E28" s="89">
        <v>0.02</v>
      </c>
      <c r="F28" s="87">
        <f t="shared" si="6"/>
        <v>14837.880000000001</v>
      </c>
      <c r="G28" s="87">
        <f t="shared" si="0"/>
        <v>14837.880000000001</v>
      </c>
      <c r="H28" s="13">
        <f t="shared" si="1"/>
        <v>3</v>
      </c>
      <c r="I28" s="4">
        <f t="shared" si="1"/>
        <v>1</v>
      </c>
      <c r="J28" s="9">
        <v>0</v>
      </c>
      <c r="K28" s="7">
        <v>0</v>
      </c>
      <c r="L28" s="9">
        <v>1</v>
      </c>
      <c r="M28" s="7">
        <v>0</v>
      </c>
      <c r="N28" s="9">
        <v>1</v>
      </c>
      <c r="O28" s="271">
        <v>1</v>
      </c>
      <c r="P28" s="9">
        <v>1</v>
      </c>
      <c r="Q28" s="271">
        <v>0</v>
      </c>
      <c r="R28" s="13">
        <v>1</v>
      </c>
      <c r="S28" s="13">
        <v>1</v>
      </c>
      <c r="T28" s="13"/>
      <c r="U28" s="271"/>
      <c r="V28" s="277">
        <f t="shared" si="5"/>
        <v>0</v>
      </c>
      <c r="W28" s="5">
        <f t="shared" si="2"/>
        <v>100</v>
      </c>
      <c r="X28" s="5">
        <f t="shared" si="3"/>
        <v>0</v>
      </c>
    </row>
    <row r="29" spans="1:24" x14ac:dyDescent="0.2">
      <c r="A29" s="9">
        <v>12</v>
      </c>
      <c r="B29" s="377" t="s">
        <v>217</v>
      </c>
      <c r="C29" s="378"/>
      <c r="D29" s="18" t="s">
        <v>218</v>
      </c>
      <c r="E29" s="89">
        <v>0.02</v>
      </c>
      <c r="F29" s="87">
        <f t="shared" si="6"/>
        <v>14837.880000000001</v>
      </c>
      <c r="G29" s="87">
        <f t="shared" si="0"/>
        <v>14837.880000000001</v>
      </c>
      <c r="H29" s="13">
        <f t="shared" si="1"/>
        <v>4</v>
      </c>
      <c r="I29" s="4">
        <f t="shared" si="1"/>
        <v>3</v>
      </c>
      <c r="J29" s="9">
        <v>1</v>
      </c>
      <c r="K29" s="7">
        <v>0</v>
      </c>
      <c r="L29" s="9">
        <v>1</v>
      </c>
      <c r="M29" s="7">
        <v>0</v>
      </c>
      <c r="N29" s="9">
        <v>1</v>
      </c>
      <c r="O29" s="271">
        <v>0</v>
      </c>
      <c r="P29" s="9">
        <v>1</v>
      </c>
      <c r="Q29" s="271">
        <v>3</v>
      </c>
      <c r="R29" s="13">
        <v>0</v>
      </c>
      <c r="S29" s="13">
        <v>0</v>
      </c>
      <c r="T29" s="13"/>
      <c r="U29" s="271"/>
      <c r="V29" s="277">
        <f t="shared" si="5"/>
        <v>300</v>
      </c>
      <c r="W29" s="5">
        <f t="shared" si="2"/>
        <v>100</v>
      </c>
      <c r="X29" s="5">
        <f t="shared" si="3"/>
        <v>300</v>
      </c>
    </row>
    <row r="30" spans="1:24" x14ac:dyDescent="0.2">
      <c r="A30" s="9">
        <v>13</v>
      </c>
      <c r="B30" s="377" t="s">
        <v>219</v>
      </c>
      <c r="C30" s="378"/>
      <c r="D30" s="18" t="s">
        <v>199</v>
      </c>
      <c r="E30" s="89">
        <v>0.02</v>
      </c>
      <c r="F30" s="87">
        <f t="shared" si="6"/>
        <v>14837.880000000001</v>
      </c>
      <c r="G30" s="87">
        <f t="shared" si="0"/>
        <v>14837.880000000001</v>
      </c>
      <c r="H30" s="13">
        <f t="shared" si="1"/>
        <v>12</v>
      </c>
      <c r="I30" s="4">
        <f t="shared" si="1"/>
        <v>12</v>
      </c>
      <c r="J30" s="9">
        <v>3</v>
      </c>
      <c r="K30" s="7">
        <v>3</v>
      </c>
      <c r="L30" s="9">
        <v>3</v>
      </c>
      <c r="M30" s="7">
        <v>3</v>
      </c>
      <c r="N30" s="9">
        <v>3</v>
      </c>
      <c r="O30" s="271">
        <v>3</v>
      </c>
      <c r="P30" s="9">
        <v>3</v>
      </c>
      <c r="Q30" s="271">
        <v>3</v>
      </c>
      <c r="R30" s="13">
        <v>3</v>
      </c>
      <c r="S30" s="13">
        <v>3</v>
      </c>
      <c r="T30" s="13"/>
      <c r="U30" s="271"/>
      <c r="V30" s="277">
        <f t="shared" si="5"/>
        <v>100</v>
      </c>
      <c r="W30" s="5">
        <f t="shared" si="2"/>
        <v>100</v>
      </c>
      <c r="X30" s="5">
        <f t="shared" si="3"/>
        <v>100</v>
      </c>
    </row>
    <row r="31" spans="1:24" x14ac:dyDescent="0.2">
      <c r="A31" s="9">
        <v>14</v>
      </c>
      <c r="B31" s="377" t="s">
        <v>220</v>
      </c>
      <c r="C31" s="378"/>
      <c r="D31" s="18" t="s">
        <v>199</v>
      </c>
      <c r="E31" s="89">
        <v>0.02</v>
      </c>
      <c r="F31" s="87">
        <f t="shared" si="6"/>
        <v>14837.880000000001</v>
      </c>
      <c r="G31" s="87">
        <f t="shared" si="0"/>
        <v>14837.880000000001</v>
      </c>
      <c r="H31" s="13">
        <f t="shared" si="1"/>
        <v>4</v>
      </c>
      <c r="I31" s="4">
        <f t="shared" si="1"/>
        <v>4</v>
      </c>
      <c r="J31" s="9">
        <v>1</v>
      </c>
      <c r="K31" s="7">
        <v>1</v>
      </c>
      <c r="L31" s="9">
        <v>1</v>
      </c>
      <c r="M31" s="7">
        <v>1</v>
      </c>
      <c r="N31" s="9">
        <v>1</v>
      </c>
      <c r="O31" s="271">
        <v>1</v>
      </c>
      <c r="P31" s="9">
        <v>1</v>
      </c>
      <c r="Q31" s="271">
        <v>1</v>
      </c>
      <c r="R31" s="13">
        <v>6</v>
      </c>
      <c r="S31" s="13">
        <v>6</v>
      </c>
      <c r="T31" s="13"/>
      <c r="U31" s="271"/>
      <c r="V31" s="277">
        <f t="shared" si="5"/>
        <v>100</v>
      </c>
      <c r="W31" s="5">
        <f t="shared" si="2"/>
        <v>100</v>
      </c>
      <c r="X31" s="5">
        <f t="shared" si="3"/>
        <v>100</v>
      </c>
    </row>
    <row r="32" spans="1:24" x14ac:dyDescent="0.2">
      <c r="A32" s="9">
        <v>15</v>
      </c>
      <c r="B32" s="377" t="s">
        <v>221</v>
      </c>
      <c r="C32" s="378"/>
      <c r="D32" s="18" t="s">
        <v>199</v>
      </c>
      <c r="E32" s="89">
        <v>0.05</v>
      </c>
      <c r="F32" s="87">
        <f t="shared" si="6"/>
        <v>37094.700000000004</v>
      </c>
      <c r="G32" s="87">
        <f t="shared" si="0"/>
        <v>37094.700000000004</v>
      </c>
      <c r="H32" s="13">
        <f t="shared" si="1"/>
        <v>1</v>
      </c>
      <c r="I32" s="4">
        <f t="shared" si="1"/>
        <v>1</v>
      </c>
      <c r="J32" s="9">
        <v>1</v>
      </c>
      <c r="K32" s="7">
        <v>0</v>
      </c>
      <c r="L32" s="9">
        <v>0</v>
      </c>
      <c r="M32" s="7">
        <v>0</v>
      </c>
      <c r="N32" s="9">
        <v>0</v>
      </c>
      <c r="O32" s="271">
        <v>0</v>
      </c>
      <c r="P32" s="9">
        <v>0</v>
      </c>
      <c r="Q32" s="271">
        <v>1</v>
      </c>
      <c r="R32" s="13">
        <v>1</v>
      </c>
      <c r="S32" s="13">
        <v>1</v>
      </c>
      <c r="T32" s="13"/>
      <c r="U32" s="271"/>
      <c r="V32" s="277"/>
      <c r="W32" s="5">
        <f t="shared" si="2"/>
        <v>100</v>
      </c>
      <c r="X32" s="5">
        <f t="shared" si="3"/>
        <v>0</v>
      </c>
    </row>
    <row r="33" spans="1:25" ht="24.75" customHeight="1" x14ac:dyDescent="0.2">
      <c r="A33" s="9">
        <v>16</v>
      </c>
      <c r="B33" s="377" t="s">
        <v>222</v>
      </c>
      <c r="C33" s="378"/>
      <c r="D33" s="18" t="s">
        <v>201</v>
      </c>
      <c r="E33" s="89">
        <v>0.05</v>
      </c>
      <c r="F33" s="87">
        <f t="shared" si="6"/>
        <v>37094.700000000004</v>
      </c>
      <c r="G33" s="87">
        <f t="shared" si="0"/>
        <v>37094.700000000004</v>
      </c>
      <c r="H33" s="13">
        <f t="shared" si="1"/>
        <v>4</v>
      </c>
      <c r="I33" s="4">
        <f t="shared" si="1"/>
        <v>2</v>
      </c>
      <c r="J33" s="9">
        <v>1</v>
      </c>
      <c r="K33" s="7">
        <v>1</v>
      </c>
      <c r="L33" s="9">
        <v>1</v>
      </c>
      <c r="M33" s="7">
        <v>0</v>
      </c>
      <c r="N33" s="9">
        <v>1</v>
      </c>
      <c r="O33" s="271">
        <v>0</v>
      </c>
      <c r="P33" s="9">
        <v>1</v>
      </c>
      <c r="Q33" s="271">
        <v>1</v>
      </c>
      <c r="R33" s="13">
        <v>1</v>
      </c>
      <c r="S33" s="13">
        <v>1</v>
      </c>
      <c r="T33" s="13"/>
      <c r="U33" s="271"/>
      <c r="V33" s="277">
        <f t="shared" si="5"/>
        <v>100</v>
      </c>
      <c r="W33" s="5">
        <f t="shared" si="2"/>
        <v>100</v>
      </c>
      <c r="X33" s="5">
        <f t="shared" si="3"/>
        <v>100</v>
      </c>
    </row>
    <row r="34" spans="1:25" x14ac:dyDescent="0.2">
      <c r="A34" s="9">
        <v>17</v>
      </c>
      <c r="B34" s="377" t="s">
        <v>223</v>
      </c>
      <c r="C34" s="378"/>
      <c r="D34" s="18" t="s">
        <v>224</v>
      </c>
      <c r="E34" s="89">
        <v>0.05</v>
      </c>
      <c r="F34" s="87">
        <f t="shared" si="6"/>
        <v>37094.700000000004</v>
      </c>
      <c r="G34" s="87">
        <f t="shared" si="0"/>
        <v>37094.700000000004</v>
      </c>
      <c r="H34" s="13">
        <f t="shared" si="1"/>
        <v>4</v>
      </c>
      <c r="I34" s="4">
        <f t="shared" si="1"/>
        <v>3</v>
      </c>
      <c r="J34" s="9">
        <v>1</v>
      </c>
      <c r="K34" s="7">
        <v>1</v>
      </c>
      <c r="L34" s="9">
        <v>1</v>
      </c>
      <c r="M34" s="7">
        <v>0</v>
      </c>
      <c r="N34" s="9">
        <v>1</v>
      </c>
      <c r="O34" s="271">
        <v>1</v>
      </c>
      <c r="P34" s="9">
        <v>1</v>
      </c>
      <c r="Q34" s="271">
        <v>1</v>
      </c>
      <c r="R34" s="13">
        <v>2</v>
      </c>
      <c r="S34" s="13">
        <v>2</v>
      </c>
      <c r="T34" s="13">
        <f>S34-R34</f>
        <v>0</v>
      </c>
      <c r="U34" s="271"/>
      <c r="V34" s="277">
        <f t="shared" si="5"/>
        <v>100</v>
      </c>
      <c r="W34" s="5">
        <f t="shared" si="2"/>
        <v>100</v>
      </c>
      <c r="X34" s="5">
        <f t="shared" si="3"/>
        <v>100</v>
      </c>
    </row>
    <row r="35" spans="1:25" s="1" customFormat="1" ht="12" x14ac:dyDescent="0.2">
      <c r="A35" s="370" t="s">
        <v>24</v>
      </c>
      <c r="B35" s="371"/>
      <c r="C35" s="372"/>
      <c r="D35" s="18"/>
      <c r="E35" s="90">
        <f>SUM(E18:E34)</f>
        <v>1.0000000000000002</v>
      </c>
      <c r="F35" s="19">
        <f>SEGUIMIENTO!D43</f>
        <v>741894</v>
      </c>
      <c r="G35" s="19">
        <f>SEGUIMIENTO!E43</f>
        <v>741894</v>
      </c>
      <c r="H35" s="18">
        <f t="shared" ref="H35:Q35" si="7">SUM(H18:H34)</f>
        <v>657</v>
      </c>
      <c r="I35" s="49">
        <f t="shared" si="7"/>
        <v>391</v>
      </c>
      <c r="J35" s="49">
        <f t="shared" si="7"/>
        <v>164</v>
      </c>
      <c r="K35" s="49">
        <f t="shared" si="7"/>
        <v>53</v>
      </c>
      <c r="L35" s="49">
        <f t="shared" si="7"/>
        <v>165</v>
      </c>
      <c r="M35" s="49">
        <f t="shared" si="7"/>
        <v>91</v>
      </c>
      <c r="N35" s="49">
        <f t="shared" si="7"/>
        <v>164</v>
      </c>
      <c r="O35" s="49">
        <f t="shared" si="7"/>
        <v>64</v>
      </c>
      <c r="P35" s="49">
        <f t="shared" si="7"/>
        <v>164</v>
      </c>
      <c r="Q35" s="49">
        <f t="shared" si="7"/>
        <v>183</v>
      </c>
      <c r="R35" s="14">
        <f>J35+L35+N35+P35</f>
        <v>657</v>
      </c>
      <c r="S35" s="14">
        <f>K35+M35+O35+Q35</f>
        <v>391</v>
      </c>
      <c r="T35" s="14">
        <f>S35-R35</f>
        <v>-266</v>
      </c>
      <c r="U35" s="14"/>
      <c r="V35" s="277">
        <f t="shared" si="5"/>
        <v>111.58536585365854</v>
      </c>
      <c r="W35" s="5">
        <f t="shared" si="2"/>
        <v>100</v>
      </c>
      <c r="X35" s="5">
        <f t="shared" si="3"/>
        <v>111.58536585365854</v>
      </c>
    </row>
    <row r="36" spans="1:25" s="6" customFormat="1" ht="12" x14ac:dyDescent="0.2">
      <c r="F36" s="10"/>
    </row>
    <row r="37" spans="1:25" s="6" customFormat="1" ht="12" x14ac:dyDescent="0.2">
      <c r="B37" s="11" t="s">
        <v>25</v>
      </c>
      <c r="F37" s="10"/>
      <c r="H37" s="6" t="s">
        <v>26</v>
      </c>
    </row>
    <row r="41" spans="1:25" x14ac:dyDescent="0.2">
      <c r="B41" s="420" t="s">
        <v>54</v>
      </c>
      <c r="C41" s="420"/>
      <c r="D41" s="420"/>
      <c r="E41" s="6"/>
      <c r="F41" s="6"/>
      <c r="G41" s="6"/>
      <c r="H41" s="6"/>
      <c r="I41" s="6"/>
      <c r="J41" s="6"/>
      <c r="K41" s="6"/>
      <c r="L41" s="6"/>
      <c r="M41" s="6"/>
      <c r="N41" s="6"/>
      <c r="O41" s="6"/>
      <c r="P41" s="6"/>
      <c r="Q41" s="6"/>
      <c r="R41" s="6"/>
      <c r="S41" s="6"/>
      <c r="T41" s="6"/>
      <c r="U41" s="50"/>
      <c r="V41" s="50"/>
      <c r="W41" s="395"/>
      <c r="X41" s="395"/>
      <c r="Y41" s="6"/>
    </row>
    <row r="42" spans="1:25" x14ac:dyDescent="0.2">
      <c r="C42" s="46" t="s">
        <v>53</v>
      </c>
      <c r="D42" s="387"/>
      <c r="E42" s="387"/>
      <c r="F42" s="387"/>
      <c r="G42" s="6"/>
      <c r="H42" s="6"/>
      <c r="I42" s="6"/>
      <c r="J42" s="6"/>
      <c r="K42" s="419" t="s">
        <v>193</v>
      </c>
      <c r="L42" s="419"/>
      <c r="M42" s="419"/>
      <c r="N42" s="419"/>
      <c r="O42" s="419"/>
      <c r="P42" s="419"/>
      <c r="Q42" s="419"/>
      <c r="R42" s="419"/>
      <c r="S42" s="419"/>
      <c r="T42" s="419"/>
      <c r="U42" s="419"/>
      <c r="V42" s="419"/>
      <c r="W42" s="419"/>
      <c r="X42" s="419"/>
      <c r="Y42" s="419"/>
    </row>
    <row r="43" spans="1:25" x14ac:dyDescent="0.2">
      <c r="D43" s="387"/>
      <c r="E43" s="387"/>
      <c r="F43" s="387"/>
      <c r="G43" s="6"/>
      <c r="H43" s="6"/>
      <c r="I43" s="6"/>
      <c r="J43" s="6"/>
      <c r="K43" s="419" t="s">
        <v>225</v>
      </c>
      <c r="L43" s="419"/>
      <c r="M43" s="419"/>
      <c r="N43" s="419"/>
      <c r="O43" s="419"/>
      <c r="P43" s="419"/>
      <c r="Q43" s="419"/>
      <c r="R43" s="419"/>
      <c r="S43" s="419"/>
      <c r="T43" s="419"/>
      <c r="U43" s="419"/>
      <c r="V43" s="419"/>
      <c r="W43" s="419"/>
      <c r="X43" s="419"/>
      <c r="Y43" s="419"/>
    </row>
  </sheetData>
  <mergeCells count="50">
    <mergeCell ref="A1:X1"/>
    <mergeCell ref="A2:X2"/>
    <mergeCell ref="A3:X3"/>
    <mergeCell ref="A4:X4"/>
    <mergeCell ref="A5:X5"/>
    <mergeCell ref="A8:B8"/>
    <mergeCell ref="A9:B9"/>
    <mergeCell ref="A10:B10"/>
    <mergeCell ref="A11:B11"/>
    <mergeCell ref="A6:X6"/>
    <mergeCell ref="A12:B12"/>
    <mergeCell ref="A13:X13"/>
    <mergeCell ref="A14:X14"/>
    <mergeCell ref="A16:C16"/>
    <mergeCell ref="D16:D17"/>
    <mergeCell ref="E16:E17"/>
    <mergeCell ref="F16:G16"/>
    <mergeCell ref="H16:I16"/>
    <mergeCell ref="J16:K16"/>
    <mergeCell ref="L16:M16"/>
    <mergeCell ref="N16:O16"/>
    <mergeCell ref="P16:Q16"/>
    <mergeCell ref="R16:T16"/>
    <mergeCell ref="U16:U17"/>
    <mergeCell ref="V16:X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D42:F42"/>
    <mergeCell ref="K42:Y42"/>
    <mergeCell ref="D43:F43"/>
    <mergeCell ref="K43:Y43"/>
    <mergeCell ref="B32:C32"/>
    <mergeCell ref="B33:C33"/>
    <mergeCell ref="B34:C34"/>
    <mergeCell ref="A35:C35"/>
    <mergeCell ref="B41:D41"/>
    <mergeCell ref="W41:X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72</vt:i4>
      </vt:variant>
    </vt:vector>
  </HeadingPairs>
  <TitlesOfParts>
    <vt:vector size="72" baseType="lpstr">
      <vt:lpstr>111 01 01 001 01</vt:lpstr>
      <vt:lpstr>138 02 01 004 02</vt:lpstr>
      <vt:lpstr>133 02 01 04 01</vt:lpstr>
      <vt:lpstr>131 03 01 001 02</vt:lpstr>
      <vt:lpstr>131 03 02 001 02</vt:lpstr>
      <vt:lpstr>183 03 03 001 03</vt:lpstr>
      <vt:lpstr>135 03 04 020 04</vt:lpstr>
      <vt:lpstr>132 03 07 038 01</vt:lpstr>
      <vt:lpstr>184 03 06 038 03</vt:lpstr>
      <vt:lpstr>132 04 01 001 05</vt:lpstr>
      <vt:lpstr>132 04 02 001 04</vt:lpstr>
      <vt:lpstr>132 04 02 038 05</vt:lpstr>
      <vt:lpstr>132 04 02 009 10</vt:lpstr>
      <vt:lpstr>132 04 02 009 12</vt:lpstr>
      <vt:lpstr>132 04 02 009 13</vt:lpstr>
      <vt:lpstr>132 04 02 009 14</vt:lpstr>
      <vt:lpstr>172 04 02 009 07</vt:lpstr>
      <vt:lpstr>172 04 02 008 08</vt:lpstr>
      <vt:lpstr>172 04 02 008 09</vt:lpstr>
      <vt:lpstr>242 04 03 028 04</vt:lpstr>
      <vt:lpstr>242 04 03 028 01</vt:lpstr>
      <vt:lpstr>241 04 04 034 01</vt:lpstr>
      <vt:lpstr>171 04 05 026 05</vt:lpstr>
      <vt:lpstr>171 04 06 026 05</vt:lpstr>
      <vt:lpstr>171 04 07 026 05</vt:lpstr>
      <vt:lpstr>171 04 08 026 05</vt:lpstr>
      <vt:lpstr>171 04 09 026 05</vt:lpstr>
      <vt:lpstr>171 04 10 026 05</vt:lpstr>
      <vt:lpstr>171 04 11 026 05</vt:lpstr>
      <vt:lpstr>267 04 02 027 05</vt:lpstr>
      <vt:lpstr>151 05 01 038 04</vt:lpstr>
      <vt:lpstr>152 05 03 038 06</vt:lpstr>
      <vt:lpstr>152 05 04 038 08</vt:lpstr>
      <vt:lpstr>181 05 05 038 02</vt:lpstr>
      <vt:lpstr>152 05 06 038 09</vt:lpstr>
      <vt:lpstr>134 06 01 016 01</vt:lpstr>
      <vt:lpstr>134 06 02 016 05</vt:lpstr>
      <vt:lpstr>134 06 04 016 08</vt:lpstr>
      <vt:lpstr>134 06 05 016 09</vt:lpstr>
      <vt:lpstr>134 06 10 016 10</vt:lpstr>
      <vt:lpstr>226 07 01 019 01</vt:lpstr>
      <vt:lpstr>226 07 02 019 03</vt:lpstr>
      <vt:lpstr>226 07 03 019 04</vt:lpstr>
      <vt:lpstr>226 07 04 019 09</vt:lpstr>
      <vt:lpstr>226 07 05 019 06</vt:lpstr>
      <vt:lpstr>226 07 07 019 12</vt:lpstr>
      <vt:lpstr>226 07 08 019 07</vt:lpstr>
      <vt:lpstr>226 07 09 019 02</vt:lpstr>
      <vt:lpstr>222 08 01 017 01</vt:lpstr>
      <vt:lpstr>222 08 03 017 07</vt:lpstr>
      <vt:lpstr>222 08 04 017 06</vt:lpstr>
      <vt:lpstr>216 08 05 036 07</vt:lpstr>
      <vt:lpstr>222 08 06 017 10</vt:lpstr>
      <vt:lpstr>271 09 01 027 01</vt:lpstr>
      <vt:lpstr>271 09 01 027 04</vt:lpstr>
      <vt:lpstr>269 09 01 027 03</vt:lpstr>
      <vt:lpstr>231 09 03 027 02</vt:lpstr>
      <vt:lpstr>311 10 01 032 01</vt:lpstr>
      <vt:lpstr>311 10 02 032 07</vt:lpstr>
      <vt:lpstr>311 10 02 032 08</vt:lpstr>
      <vt:lpstr>311 10 02 032 09</vt:lpstr>
      <vt:lpstr>323 10 02 32 02</vt:lpstr>
      <vt:lpstr>393 10 02 032 03</vt:lpstr>
      <vt:lpstr>171 11 01 021 01</vt:lpstr>
      <vt:lpstr>171 11 02 021 04</vt:lpstr>
      <vt:lpstr>171 11 02 021 08</vt:lpstr>
      <vt:lpstr>171 11 03 022 02</vt:lpstr>
      <vt:lpstr>185 12 01 038 10</vt:lpstr>
      <vt:lpstr>185 12 02 038 11</vt:lpstr>
      <vt:lpstr>185 12 03 038 12</vt:lpstr>
      <vt:lpstr>185 12 04 038 13</vt:lpstr>
      <vt:lpstr>SEGUIMIENTO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Regidor</dc:creator>
  <cp:lastModifiedBy>Hugo</cp:lastModifiedBy>
  <cp:lastPrinted>2021-11-01T17:48:52Z</cp:lastPrinted>
  <dcterms:created xsi:type="dcterms:W3CDTF">2010-04-16T17:39:00Z</dcterms:created>
  <dcterms:modified xsi:type="dcterms:W3CDTF">2022-02-11T20:28:07Z</dcterms:modified>
</cp:coreProperties>
</file>